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BfJfymfkcvP+NNlaxdZVZfaaFvkutPOiSBaw49Ykonc="/>
    </ext>
  </extLst>
</workbook>
</file>

<file path=xl/sharedStrings.xml><?xml version="1.0" encoding="utf-8"?>
<sst xmlns="http://schemas.openxmlformats.org/spreadsheetml/2006/main" count="86" uniqueCount="59">
  <si>
    <t>Digital Advertising OKR Tracker</t>
  </si>
  <si>
    <t>Editable OKR Template  ·  profit.co  ·  Education  ·  Marketing  ·  Student Acquisition</t>
  </si>
  <si>
    <t>Department:  Marketing · Student Acquisition</t>
  </si>
  <si>
    <t>Company:</t>
  </si>
  <si>
    <t>Quarter:  Q4 2026</t>
  </si>
  <si>
    <t>Department: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</si>
  <si>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</si>
  <si>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</si>
  <si>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</si>
  <si>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							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</si>
  <si>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</si>
  <si>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</si>
  <si>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</si>
  <si>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</si>
  <si>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</si>
  <si>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</si>
  <si>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</si>
  <si>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</si>
  <si>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</si>
  <si>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paid media efficiency</t>
  </si>
  <si>
    <t>Q4-2026</t>
  </si>
  <si>
    <t>Rebecca Hayes</t>
  </si>
  <si>
    <t>KR1.1</t>
  </si>
  <si>
    <t>KR1.1   Increase paid media click-through rate (CTR) from 2.0% to 4.0%</t>
  </si>
  <si>
    <t>↑ Click-through rate</t>
  </si>
  <si>
    <t>KR1.2</t>
  </si>
  <si>
    <t>KR1.2   Keep average cost per click (CPC) at or below $1.00</t>
  </si>
  <si>
    <t>Daniel Foster</t>
  </si>
  <si>
    <t>≤ Cost per click</t>
  </si>
  <si>
    <t>KR1.3</t>
  </si>
  <si>
    <t xml:space="preserve">O2:  </t>
  </si>
  <si>
    <t>KR1.3   Increase search impression share on priority program keywords from 42% to 68%</t>
  </si>
  <si>
    <t>Laura Simmons</t>
  </si>
  <si>
    <t>↑ Impression share</t>
  </si>
  <si>
    <t>KR2.1</t>
  </si>
  <si>
    <t>KR2.2</t>
  </si>
  <si>
    <t>O2:  Drive conversions from paid channels</t>
  </si>
  <si>
    <t>KR2.3</t>
  </si>
  <si>
    <t>Michael Grant</t>
  </si>
  <si>
    <t xml:space="preserve">O3:  </t>
  </si>
  <si>
    <t>KR3.1</t>
  </si>
  <si>
    <t>KR2.1   Increase paid-ad landing conversion (click to inquiry) from 8% to 18%</t>
  </si>
  <si>
    <t>↑ Click-to-inquiry</t>
  </si>
  <si>
    <t>KR3.2</t>
  </si>
  <si>
    <t>KR3.3</t>
  </si>
  <si>
    <t>KR2.2   Reduce cost per acquisition (CPA) from paid ads from $220 to $130</t>
  </si>
  <si>
    <t>Karen Whitfield</t>
  </si>
  <si>
    <t>↓ Cost per acquisition</t>
  </si>
  <si>
    <t>KR2.3   Increase paid social conversion volume from 1,400 to 2,800 per quarter</t>
  </si>
  <si>
    <t>Thomas Reed</t>
  </si>
  <si>
    <t>↑ Paid social conversions</t>
  </si>
  <si>
    <t>O3:  Maximise return and channel scale</t>
  </si>
  <si>
    <t>Emma Sullivan</t>
  </si>
  <si>
    <t>KR3.1   Hold return on ad spend (ROAS) at or above 5.5</t>
  </si>
  <si>
    <t>≥ Return on ad spend</t>
  </si>
  <si>
    <t>KR3.2   Increase retargeting-driven conversions from 300 to 700 per quarter</t>
  </si>
  <si>
    <t>↑ Retargeting conversions</t>
  </si>
  <si>
    <t>KR3.3   Increase share of enrollments attributable to paid digital from 25% to 45%</t>
  </si>
  <si>
    <t>↑ Enrollment attribution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</si>
</sst>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0.4820637899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0.5695247029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56.95247029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IF(H11="","",MAX(0,MIN(1,(H11-2)/(4-2))))</f>
        <v>0.61</v>
      </c>
      <c r="F11" s="24" t="str">
        <f t="shared" si="1"/>
        <v>On Track</v>
      </c>
      <c r="G11" s="21">
        <v>3.6</v>
      </c>
      <c r="H11" s="21">
        <v>3.22</v>
      </c>
    </row>
    <row r="12" ht="18.0" customHeight="1">
      <c r="A12" s="27" t="s">
        <v>26</v>
      </c>
      <c r="B12" s="26" t="s">
        <v>20</v>
      </c>
      <c r="C12" s="28" t="s">
        <v>27</v>
      </c>
      <c r="D12" s="26" t="s">
        <v>28</v>
      </c>
      <c r="E12" s="29">
        <f>IF(H12="","",IF(H12&lt;=0,1,MIN(1,1/H12)))</f>
        <v>0.487804878</v>
      </c>
      <c r="F12" s="30" t="str">
        <f t="shared" si="1"/>
        <v>At Risk</v>
      </c>
      <c r="G12" s="26">
        <v>1.5</v>
      </c>
      <c r="H12" s="26">
        <v>2.05</v>
      </c>
    </row>
    <row r="13" ht="18.0" customHeight="1">
      <c r="A13" s="20" t="s">
        <v>31</v>
      </c>
      <c r="B13" s="21" t="s">
        <v>20</v>
      </c>
      <c r="C13" s="22" t="s">
        <v>32</v>
      </c>
      <c r="D13" s="21" t="s">
        <v>33</v>
      </c>
      <c r="E13" s="23">
        <f>IF(H13="","",MAX(0,MIN(1,(H13-42)/(68-42))))</f>
        <v>0.6107692308</v>
      </c>
      <c r="F13" s="24" t="str">
        <f t="shared" si="1"/>
        <v>On Track</v>
      </c>
      <c r="G13" s="21">
        <v>64.0</v>
      </c>
      <c r="H13" s="21">
        <v>57.88</v>
      </c>
    </row>
    <row r="14" ht="19.5" customHeight="1">
      <c r="A14" s="12" t="s">
        <v>36</v>
      </c>
      <c r="B14" s="13" t="s">
        <v>20</v>
      </c>
      <c r="C14" s="14" t="s">
        <v>38</v>
      </c>
      <c r="D14" s="15"/>
      <c r="E14" s="16">
        <f>IFERROR(AVERAGE(E15,E16,E17),"")</f>
        <v>0.41</v>
      </c>
      <c r="F14" s="17" t="str">
        <f t="shared" si="1"/>
        <v>At Risk</v>
      </c>
      <c r="G14" s="17">
        <v>100.0</v>
      </c>
      <c r="H14" s="18">
        <f>IFERROR(AVERAGE(E15,E16,E17)*100,"")</f>
        <v>41</v>
      </c>
    </row>
    <row r="15" ht="18.0" customHeight="1">
      <c r="A15" s="27" t="s">
        <v>41</v>
      </c>
      <c r="B15" s="26" t="s">
        <v>20</v>
      </c>
      <c r="C15" s="28" t="s">
        <v>38</v>
      </c>
      <c r="D15" s="26" t="s">
        <v>42</v>
      </c>
      <c r="E15" s="29">
        <f>IF(H15="","",MAX(0,MIN(1,(H15-8)/(18-8))))</f>
        <v>0.4</v>
      </c>
      <c r="F15" s="30" t="str">
        <f t="shared" si="1"/>
        <v>At Risk</v>
      </c>
      <c r="G15" s="26">
        <v>16.0</v>
      </c>
      <c r="H15" s="26">
        <v>12.0</v>
      </c>
    </row>
    <row r="16" ht="18.0" customHeight="1">
      <c r="A16" s="20" t="s">
        <v>45</v>
      </c>
      <c r="B16" s="21" t="s">
        <v>20</v>
      </c>
      <c r="C16" s="22" t="s">
        <v>46</v>
      </c>
      <c r="D16" s="21" t="s">
        <v>47</v>
      </c>
      <c r="E16" s="23">
        <f>IF(H16="","",MAX(0,MIN(1,(220-H16)/(220-130))))</f>
        <v>0.22</v>
      </c>
      <c r="F16" s="24" t="str">
        <f t="shared" si="1"/>
        <v>In Trouble</v>
      </c>
      <c r="G16" s="21">
        <v>160.0</v>
      </c>
      <c r="H16" s="21">
        <v>200.2</v>
      </c>
    </row>
    <row r="17" ht="18.0" customHeight="1">
      <c r="A17" s="27" t="s">
        <v>48</v>
      </c>
      <c r="B17" s="26" t="s">
        <v>20</v>
      </c>
      <c r="C17" s="28" t="s">
        <v>49</v>
      </c>
      <c r="D17" s="26" t="s">
        <v>50</v>
      </c>
      <c r="E17" s="29">
        <f>IF(H17="","",MAX(0,MIN(1,(H17-1400)/(2800-1400))))</f>
        <v>0.61</v>
      </c>
      <c r="F17" s="30" t="str">
        <f t="shared" si="1"/>
        <v>On Track</v>
      </c>
      <c r="G17" s="26">
        <v>2500.0</v>
      </c>
      <c r="H17" s="26">
        <v>2254.0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0.4666666667</v>
      </c>
      <c r="F18" s="17" t="str">
        <f t="shared" si="1"/>
        <v>At Risk</v>
      </c>
      <c r="G18" s="17">
        <v>100.0</v>
      </c>
      <c r="H18" s="18">
        <f>IFERROR(AVERAGE(E19,E20,E21)*100,"")</f>
        <v>46.66666667</v>
      </c>
    </row>
    <row r="19" ht="18.0" customHeight="1">
      <c r="A19" s="20" t="s">
        <v>53</v>
      </c>
      <c r="B19" s="21" t="s">
        <v>20</v>
      </c>
      <c r="C19" s="22" t="s">
        <v>38</v>
      </c>
      <c r="D19" s="21" t="s">
        <v>54</v>
      </c>
      <c r="E19" s="23">
        <f>IF(H19="","",MAX(0,MIN(1,H19/5.5)))</f>
        <v>1</v>
      </c>
      <c r="F19" s="24" t="str">
        <f t="shared" si="1"/>
        <v>Completed</v>
      </c>
      <c r="G19" s="21">
        <v>5.0</v>
      </c>
      <c r="H19" s="21">
        <v>5.5</v>
      </c>
    </row>
    <row r="20" ht="18.0" customHeight="1">
      <c r="A20" s="27" t="s">
        <v>55</v>
      </c>
      <c r="B20" s="26" t="s">
        <v>20</v>
      </c>
      <c r="C20" s="28" t="s">
        <v>52</v>
      </c>
      <c r="D20" s="26" t="s">
        <v>56</v>
      </c>
      <c r="E20" s="29">
        <f>IF(H20="","",MAX(0,MIN(1,(H20-300)/(700-300))))</f>
        <v>0.4</v>
      </c>
      <c r="F20" s="30" t="str">
        <f t="shared" si="1"/>
        <v>At Risk</v>
      </c>
      <c r="G20" s="26">
        <v>620.0</v>
      </c>
      <c r="H20" s="26">
        <v>460.0</v>
      </c>
    </row>
    <row r="21" ht="18.0" customHeight="1">
      <c r="A21" s="20" t="s">
        <v>57</v>
      </c>
      <c r="B21" s="21" t="s">
        <v>20</v>
      </c>
      <c r="C21" s="22" t="s">
        <v>32</v>
      </c>
      <c r="D21" s="21" t="s">
        <v>58</v>
      </c>
      <c r="E21" s="23">
        <f>IF(H21="","",MAX(0,MIN(1,(H21-25)/(45-25))))</f>
        <v>0</v>
      </c>
      <c r="F21" s="24" t="str">
        <f t="shared" si="1"/>
        <v>Not Started</v>
      </c>
      <c r="G21" s="21">
        <v>40.0</v>
      </c>
      <c r="H21" s="21">
        <v>25.0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3"/>
      <c r="C3" s="5" t="s">
        <v>5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8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6"/>
      <c r="C15" s="28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35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37</v>
      </c>
      <c r="B17" s="26"/>
      <c r="C17" s="28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43</v>
      </c>
      <c r="B20" s="26"/>
      <c r="C20" s="28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44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2026-09-24T04:12:08Z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