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fvXh9En+Y0Dfg0SvAehvRxO9E5yDgrWAceIQ8C3HyRs="/>
    </ext>
  </extLst>
</workbook>
</file>

<file path=xl/sharedStrings.xml><?xml version="1.0" encoding="utf-8"?>
<sst xmlns="http://schemas.openxmlformats.org/spreadsheetml/2006/main" count="86" uniqueCount="59">
  <si>
    <t>Retention Yield OKR Tracker</t>
  </si>
  <si>
    <t>Editable OKR Template  ·  profit.co  ·  Education  ·  Marketing  ·  Student Acquisition</t>
  </si>
  <si>
    <t>Department:  Marketing · Student Acquisition</t>
  </si>
  <si>
    <t>Quarter:  Q4 2026</t>
  </si>
  <si>
    <t>Overall OKR Score (auto-calculated)</t>
  </si>
  <si>
    <t>Company:</t>
  </si>
  <si>
    <t>Department:</t>
  </si>
  <si>
    <t>Quarter: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</si>
  <si>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</si>
  <si>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</si>
  <si>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</si>
  <si>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</si>
  <si>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</si>
  <si>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</si>
  <si>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</si>
  <si>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</si>
  <si>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</si>
  <si>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Drive continuing-student re-enrollment</t>
  </si>
  <si>
    <t>Q4-2026</t>
  </si>
  <si>
    <t>Rebecca Hayes</t>
  </si>
  <si>
    <t>ℹ  Enter your objective text in the O1/O2/O3 rows. Fill in each KR row with Name, Owner, Type, Plan, and Actual — Progress and Lifecycle Status calculate automatically.</t>
  </si>
  <si>
    <t xml:space="preserve">O1:  </t>
  </si>
  <si>
    <t>KR1.1   Hold continuing-student re-enrollment (registration) rate at or above 90%</t>
  </si>
  <si>
    <t>≥ Re-enrollment rate</t>
  </si>
  <si>
    <t>KR1.1</t>
  </si>
  <si>
    <t>KR1.2   Increase early registration rate (before the priority window) from 45% to 70%</t>
  </si>
  <si>
    <t>Laura Simmons</t>
  </si>
  <si>
    <t>↑ Early registration rate</t>
  </si>
  <si>
    <t>KR1.3   Keep pre-term continuing-student melt at or below 6% of registered students</t>
  </si>
  <si>
    <t>Karen Whitfield</t>
  </si>
  <si>
    <t>≤ Continuing-student melt</t>
  </si>
  <si>
    <t>KR1.2</t>
  </si>
  <si>
    <t>O2:  Win back and re-engage lapsed students</t>
  </si>
  <si>
    <t>Emma Sullivan</t>
  </si>
  <si>
    <t>KR1.3</t>
  </si>
  <si>
    <t xml:space="preserve">O2:  </t>
  </si>
  <si>
    <t>KR2.1   Increase stop-out win-back rate (re-enrolled after a gap term) from 15% to 35%</t>
  </si>
  <si>
    <t>Michael Grant</t>
  </si>
  <si>
    <t>↑ Stop-out win-back rate</t>
  </si>
  <si>
    <t>KR2.1</t>
  </si>
  <si>
    <t>KR2.2   Increase re-engagement campaign response rate among inactive students from 10% to 28%</t>
  </si>
  <si>
    <t>Thomas Reed</t>
  </si>
  <si>
    <t>↑ Re-engagement response</t>
  </si>
  <si>
    <t>KR2.3   Increase returning-student applications from prior stop-outs from 180 to 420 per cycle</t>
  </si>
  <si>
    <t>KR2.2</t>
  </si>
  <si>
    <t>↑ Returning-student applications</t>
  </si>
  <si>
    <t>KR2.3</t>
  </si>
  <si>
    <t xml:space="preserve">O3:  </t>
  </si>
  <si>
    <t>O3:  Improve retention marketing efficiency and yield</t>
  </si>
  <si>
    <t>Daniel Foster</t>
  </si>
  <si>
    <t>KR3.1   Increase re-enrollment campaign-attributable registrations from 900 to 1,700 for the term</t>
  </si>
  <si>
    <t>↑ Campaign-attributable registrations</t>
  </si>
  <si>
    <t>KR3.1</t>
  </si>
  <si>
    <t>KR3.2</t>
  </si>
  <si>
    <t>KR3.2   Increase returning-student yield (intent-to-register conversion) from 55% to 75%</t>
  </si>
  <si>
    <t>↑ Returning-student yield</t>
  </si>
  <si>
    <t>KR3.3</t>
  </si>
  <si>
    <t>KR3.3   Reduce cost per re-enrolled student from $180 to $100</t>
  </si>
  <si>
    <t>↓ Cost per re-enrolled student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</si>
</sst>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0.4762222222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6">
        <f>IFERROR(AVERAGE(E11,E12,E13),"")</f>
        <v>0.6986666667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69.86666667</v>
      </c>
    </row>
    <row r="11" ht="18.0" customHeight="1">
      <c r="A11" s="19" t="s">
        <v>22</v>
      </c>
      <c r="B11" s="20" t="s">
        <v>18</v>
      </c>
      <c r="C11" s="21" t="s">
        <v>19</v>
      </c>
      <c r="D11" s="20" t="s">
        <v>23</v>
      </c>
      <c r="E11" s="22">
        <f>IF(H11="","",MAX(0,MIN(1,H11/90)))</f>
        <v>1</v>
      </c>
      <c r="F11" s="23" t="str">
        <f t="shared" si="1"/>
        <v>Completed</v>
      </c>
      <c r="G11" s="20">
        <v>86.0</v>
      </c>
      <c r="H11" s="20">
        <v>90.0</v>
      </c>
    </row>
    <row r="12" ht="18.0" customHeight="1">
      <c r="A12" s="25" t="s">
        <v>25</v>
      </c>
      <c r="B12" s="26" t="s">
        <v>18</v>
      </c>
      <c r="C12" s="27" t="s">
        <v>26</v>
      </c>
      <c r="D12" s="26" t="s">
        <v>27</v>
      </c>
      <c r="E12" s="28">
        <f>IF(H12="","",MAX(0,MIN(1,(H12-45)/(70-45))))</f>
        <v>0.616</v>
      </c>
      <c r="F12" s="29" t="str">
        <f t="shared" si="1"/>
        <v>On Track</v>
      </c>
      <c r="G12" s="26">
        <v>66.0</v>
      </c>
      <c r="H12" s="26">
        <v>60.4</v>
      </c>
    </row>
    <row r="13" ht="18.0" customHeight="1">
      <c r="A13" s="19" t="s">
        <v>28</v>
      </c>
      <c r="B13" s="20" t="s">
        <v>18</v>
      </c>
      <c r="C13" s="21" t="s">
        <v>29</v>
      </c>
      <c r="D13" s="20" t="s">
        <v>30</v>
      </c>
      <c r="E13" s="22">
        <f>IF(H13="","",IF(H13&lt;=0,1,MIN(1,6/H13)))</f>
        <v>0.48</v>
      </c>
      <c r="F13" s="23" t="str">
        <f t="shared" si="1"/>
        <v>At Risk</v>
      </c>
      <c r="G13" s="20">
        <v>9.0</v>
      </c>
      <c r="H13" s="20">
        <v>12.5</v>
      </c>
    </row>
    <row r="14" ht="19.5" customHeight="1">
      <c r="A14" s="11" t="s">
        <v>32</v>
      </c>
      <c r="B14" s="12" t="s">
        <v>18</v>
      </c>
      <c r="C14" s="13" t="s">
        <v>33</v>
      </c>
      <c r="D14" s="14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5" t="s">
        <v>36</v>
      </c>
      <c r="B15" s="26" t="s">
        <v>18</v>
      </c>
      <c r="C15" s="27" t="s">
        <v>37</v>
      </c>
      <c r="D15" s="26" t="s">
        <v>38</v>
      </c>
      <c r="E15" s="28">
        <f>IF(H15="","",MAX(0,MIN(1,(H15-15)/(35-15))))</f>
        <v>0.4</v>
      </c>
      <c r="F15" s="29" t="str">
        <f t="shared" si="1"/>
        <v>At Risk</v>
      </c>
      <c r="G15" s="26">
        <v>30.0</v>
      </c>
      <c r="H15" s="26">
        <v>23.0</v>
      </c>
    </row>
    <row r="16" ht="18.0" customHeight="1">
      <c r="A16" s="19" t="s">
        <v>40</v>
      </c>
      <c r="B16" s="20" t="s">
        <v>18</v>
      </c>
      <c r="C16" s="21" t="s">
        <v>41</v>
      </c>
      <c r="D16" s="20" t="s">
        <v>42</v>
      </c>
      <c r="E16" s="22">
        <f>IF(H16="","",MAX(0,MIN(1,(H16-10)/(28-10))))</f>
        <v>0.22</v>
      </c>
      <c r="F16" s="23" t="str">
        <f t="shared" si="1"/>
        <v>In Trouble</v>
      </c>
      <c r="G16" s="20">
        <v>24.0</v>
      </c>
      <c r="H16" s="20">
        <v>13.96</v>
      </c>
    </row>
    <row r="17" ht="18.0" customHeight="1">
      <c r="A17" s="25" t="s">
        <v>43</v>
      </c>
      <c r="B17" s="26" t="s">
        <v>18</v>
      </c>
      <c r="C17" s="27" t="s">
        <v>33</v>
      </c>
      <c r="D17" s="26" t="s">
        <v>45</v>
      </c>
      <c r="E17" s="28">
        <f>IF(H17="","",MAX(0,MIN(1,(H17-180)/(420-180))))</f>
        <v>0.61</v>
      </c>
      <c r="F17" s="29" t="str">
        <f t="shared" si="1"/>
        <v>On Track</v>
      </c>
      <c r="G17" s="26">
        <v>380.0</v>
      </c>
      <c r="H17" s="26">
        <v>326.4</v>
      </c>
    </row>
    <row r="18" ht="19.5" customHeight="1">
      <c r="A18" s="11" t="s">
        <v>48</v>
      </c>
      <c r="B18" s="12" t="s">
        <v>18</v>
      </c>
      <c r="C18" s="13" t="s">
        <v>49</v>
      </c>
      <c r="D18" s="14"/>
      <c r="E18" s="16">
        <f>IFERROR(AVERAGE(E19,E20,E21),"")</f>
        <v>0.32</v>
      </c>
      <c r="F18" s="17" t="str">
        <f t="shared" si="1"/>
        <v>At Risk</v>
      </c>
      <c r="G18" s="17">
        <v>100.0</v>
      </c>
      <c r="H18" s="18">
        <f>IFERROR(AVERAGE(E19,E20,E21)*100,"")</f>
        <v>32</v>
      </c>
    </row>
    <row r="19" ht="18.0" customHeight="1">
      <c r="A19" s="19" t="s">
        <v>50</v>
      </c>
      <c r="B19" s="20" t="s">
        <v>18</v>
      </c>
      <c r="C19" s="21" t="s">
        <v>49</v>
      </c>
      <c r="D19" s="20" t="s">
        <v>51</v>
      </c>
      <c r="E19" s="22">
        <f>IF(H19="","",MAX(0,MIN(1,(H19-900)/(1700-900))))</f>
        <v>0.61</v>
      </c>
      <c r="F19" s="23" t="str">
        <f t="shared" si="1"/>
        <v>On Track</v>
      </c>
      <c r="G19" s="20">
        <v>1550.0</v>
      </c>
      <c r="H19" s="20">
        <v>1388.0</v>
      </c>
    </row>
    <row r="20" ht="18.0" customHeight="1">
      <c r="A20" s="25" t="s">
        <v>54</v>
      </c>
      <c r="B20" s="26" t="s">
        <v>18</v>
      </c>
      <c r="C20" s="27" t="s">
        <v>37</v>
      </c>
      <c r="D20" s="26" t="s">
        <v>55</v>
      </c>
      <c r="E20" s="28">
        <f>IF(H20="","",MAX(0,MIN(1,(H20-55)/(75-55))))</f>
        <v>0.35</v>
      </c>
      <c r="F20" s="29" t="str">
        <f t="shared" si="1"/>
        <v>At Risk</v>
      </c>
      <c r="G20" s="26">
        <v>70.0</v>
      </c>
      <c r="H20" s="26">
        <v>62.0</v>
      </c>
    </row>
    <row r="21" ht="18.0" customHeight="1">
      <c r="A21" s="19" t="s">
        <v>57</v>
      </c>
      <c r="B21" s="20" t="s">
        <v>18</v>
      </c>
      <c r="C21" s="21" t="s">
        <v>49</v>
      </c>
      <c r="D21" s="20" t="s">
        <v>58</v>
      </c>
      <c r="E21" s="22">
        <f>IF(H21="","",MAX(0,MIN(1,(180-H21)/(180-100))))</f>
        <v>0</v>
      </c>
      <c r="F21" s="23" t="str">
        <f t="shared" si="1"/>
        <v>Not Started</v>
      </c>
      <c r="G21" s="20">
        <v>140.0</v>
      </c>
      <c r="H21" s="20">
        <v>180.0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5" t="s">
        <v>20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4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4" t="s">
        <v>24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31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24" t="s">
        <v>34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35</v>
      </c>
      <c r="B14" s="12"/>
      <c r="C14" s="13"/>
      <c r="D14" s="14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39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24" t="s">
        <v>44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46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1" t="s">
        <v>47</v>
      </c>
      <c r="B18" s="12"/>
      <c r="C18" s="13"/>
      <c r="D18" s="14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4" t="s">
        <v>52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53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24" t="s">
        <v>56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2026-09-24T05:32:07Z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