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XolEVbQ8edzQtjh/S5TLfpS0KIx9qFTUw821ek5gX4w="/>
    </ext>
  </extLst>
</workbook>
</file>

<file path=xl/sharedStrings.xml><?xml version="1.0" encoding="utf-8"?>
<sst xmlns="http://schemas.openxmlformats.org/spreadsheetml/2006/main" count="86" uniqueCount="59">
  <si>
    <t>Scholarship OKR Tracker</t>
  </si>
  <si>
    <t>Editable OKR Template  ·  profit.co  ·  Education  ·  Marketing  ·  Student Acquisition</t>
  </si>
  <si>
    <t>Company:</t>
  </si>
  <si>
    <t>Department:</t>
  </si>
  <si>
    <t>Quarter:</t>
  </si>
  <si>
    <t>Department:  Marketing · Student Acquisition</t>
  </si>
  <si>
    <t>Overall OKR Score (auto-calculated)</t>
  </si>
  <si>
    <t>Quarter:  Q4 2026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</si>
  <si>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</si>
  <si>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</si>
  <si>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</si>
  <si>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</si>
  <si>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</si>
  <si>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</si>
  <si>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</si>
  <si>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</si>
  <si>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</si>
  <si>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</si>
  <si>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							</t>
  </si>
  <si>
    <t>KR1.1</t>
  </si>
  <si>
    <t>O1:  Grow scholarship-driven demand</t>
  </si>
  <si>
    <t>Q4-2026</t>
  </si>
  <si>
    <t>Rebecca Hayes</t>
  </si>
  <si>
    <t>KR1.2</t>
  </si>
  <si>
    <t>KR1.3</t>
  </si>
  <si>
    <t xml:space="preserve">O2:  </t>
  </si>
  <si>
    <t>KR2.1</t>
  </si>
  <si>
    <t>KR2.2</t>
  </si>
  <si>
    <t>KR2.3</t>
  </si>
  <si>
    <t xml:space="preserve">O3:  </t>
  </si>
  <si>
    <t>KR1.1   Increase scholarship-driven applications from 1,500 to 3,000 per cycle</t>
  </si>
  <si>
    <t>↑ Scholarship-driven apps</t>
  </si>
  <si>
    <t>KR3.1</t>
  </si>
  <si>
    <t>KR3.2</t>
  </si>
  <si>
    <t>KR3.3</t>
  </si>
  <si>
    <t>KR1.2   Increase scholarship page visitor-to-inquiry conversion from 5% to 10%</t>
  </si>
  <si>
    <t>Laura Simmons</t>
  </si>
  <si>
    <t>↑ Page visitor-to-inquiry</t>
  </si>
  <si>
    <t>KR1.3   Increase share of applicants who complete a scholarship application from 40% to 62%</t>
  </si>
  <si>
    <t>Karen Whitfield</t>
  </si>
  <si>
    <t>↑ Complete scholarship app</t>
  </si>
  <si>
    <t>O2:  Convert scholarship offers into enrolments</t>
  </si>
  <si>
    <t>Thomas Reed</t>
  </si>
  <si>
    <t>KR2.1   Increase scholarship-offer-to-deposit conversion from 48% to 72%</t>
  </si>
  <si>
    <t>Michael Grant</t>
  </si>
  <si>
    <t>↑ Offer-to-deposit</t>
  </si>
  <si>
    <t>KR2.2   Hold enrollment rate among scholarship recipients at or above 75%</t>
  </si>
  <si>
    <t>≥ Recipient enrollment rate</t>
  </si>
  <si>
    <t>KR2.3   Keep scholarship-offer melt at or below 10% of award recipients</t>
  </si>
  <si>
    <t>Emma Sullivan</t>
  </si>
  <si>
    <t>≤ Scholarship-offer melt</t>
  </si>
  <si>
    <t>O3:  Improve scholarship marketing efficiency</t>
  </si>
  <si>
    <t>Daniel Foster</t>
  </si>
  <si>
    <t>KR3.1   Increase enrolments attributable to scholarship marketing from 600 to 1,100 for the term</t>
  </si>
  <si>
    <t>↑ Scholarship-driven enrolments</t>
  </si>
  <si>
    <t>KR3.2   Reduce cost per scholarship-driven enrollment from $1,800 to $1,100</t>
  </si>
  <si>
    <t>↓ Cost per enrolment</t>
  </si>
  <si>
    <t>KR3.3   Increase share of the enrolled class influenced by a scholarship offer from 30% to 50%</t>
  </si>
  <si>
    <t>↑ Influenced by scholarship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</si>
</sst>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9A3412"/>
        <bgColor rgb="FF9A34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5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>
        <f>IFERROR(AVERAGE(E11,E12,E13,E15,E16,E17,E19,E20,E21),"")</f>
        <v>0.4744444444</v>
      </c>
      <c r="F5" s="2"/>
      <c r="G5" s="2"/>
      <c r="H5" s="3"/>
    </row>
    <row r="6" ht="4.5" customHeight="1"/>
    <row r="7" ht="20.25" customHeight="1">
      <c r="A7" s="16" t="s">
        <v>18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20</v>
      </c>
      <c r="B10" s="12" t="s">
        <v>21</v>
      </c>
      <c r="C10" s="13" t="s">
        <v>22</v>
      </c>
      <c r="D10" s="14"/>
      <c r="E10" s="15">
        <f>IFERROR(AVERAGE(E11,E12,E13),"")</f>
        <v>0.53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53</v>
      </c>
    </row>
    <row r="11" ht="18.0" customHeight="1">
      <c r="A11" s="29" t="s">
        <v>30</v>
      </c>
      <c r="B11" s="20" t="s">
        <v>21</v>
      </c>
      <c r="C11" s="21" t="s">
        <v>22</v>
      </c>
      <c r="D11" s="20" t="s">
        <v>31</v>
      </c>
      <c r="E11" s="22">
        <f>IF(H11="","",MAX(0,MIN(1,(H11-1500)/(3000-1500))))</f>
        <v>0.61</v>
      </c>
      <c r="F11" s="23" t="str">
        <f t="shared" si="1"/>
        <v>On Track</v>
      </c>
      <c r="G11" s="20">
        <v>2700.0</v>
      </c>
      <c r="H11" s="20">
        <v>2415.0</v>
      </c>
    </row>
    <row r="12" ht="18.0" customHeight="1">
      <c r="A12" s="30" t="s">
        <v>35</v>
      </c>
      <c r="B12" s="25" t="s">
        <v>21</v>
      </c>
      <c r="C12" s="26" t="s">
        <v>36</v>
      </c>
      <c r="D12" s="25" t="s">
        <v>37</v>
      </c>
      <c r="E12" s="27">
        <f>IF(H12="","",MAX(0,MIN(1,(H12-5)/(10-5))))</f>
        <v>0.37</v>
      </c>
      <c r="F12" s="28" t="str">
        <f t="shared" si="1"/>
        <v>At Risk</v>
      </c>
      <c r="G12" s="25">
        <v>9.0</v>
      </c>
      <c r="H12" s="25">
        <v>6.85</v>
      </c>
    </row>
    <row r="13" ht="18.0" customHeight="1">
      <c r="A13" s="29" t="s">
        <v>38</v>
      </c>
      <c r="B13" s="20" t="s">
        <v>21</v>
      </c>
      <c r="C13" s="21" t="s">
        <v>39</v>
      </c>
      <c r="D13" s="20" t="s">
        <v>40</v>
      </c>
      <c r="E13" s="22">
        <f>IF(H13="","",MAX(0,MIN(1,(H13-40)/(62-40))))</f>
        <v>0.61</v>
      </c>
      <c r="F13" s="23" t="str">
        <f t="shared" si="1"/>
        <v>On Track</v>
      </c>
      <c r="G13" s="20">
        <v>58.0</v>
      </c>
      <c r="H13" s="20">
        <v>53.42</v>
      </c>
    </row>
    <row r="14" ht="19.5" customHeight="1">
      <c r="A14" s="11" t="s">
        <v>41</v>
      </c>
      <c r="B14" s="12" t="s">
        <v>21</v>
      </c>
      <c r="C14" s="13" t="s">
        <v>42</v>
      </c>
      <c r="D14" s="14"/>
      <c r="E14" s="15">
        <f>IFERROR(AVERAGE(E15,E16,E17),"")</f>
        <v>0.6166666667</v>
      </c>
      <c r="F14" s="17" t="str">
        <f t="shared" si="1"/>
        <v>On Track</v>
      </c>
      <c r="G14" s="17">
        <v>100.0</v>
      </c>
      <c r="H14" s="18">
        <f>IFERROR(AVERAGE(E15,E16,E17)*100,"")</f>
        <v>61.66666667</v>
      </c>
    </row>
    <row r="15" ht="18.0" customHeight="1">
      <c r="A15" s="30" t="s">
        <v>43</v>
      </c>
      <c r="B15" s="25" t="s">
        <v>21</v>
      </c>
      <c r="C15" s="26" t="s">
        <v>44</v>
      </c>
      <c r="D15" s="25" t="s">
        <v>45</v>
      </c>
      <c r="E15" s="27">
        <f>IF(H15="","",MAX(0,MIN(1,(H15-48)/(72-48))))</f>
        <v>0.35</v>
      </c>
      <c r="F15" s="28" t="str">
        <f t="shared" si="1"/>
        <v>At Risk</v>
      </c>
      <c r="G15" s="25">
        <v>68.0</v>
      </c>
      <c r="H15" s="25">
        <v>56.4</v>
      </c>
    </row>
    <row r="16" ht="18.0" customHeight="1">
      <c r="A16" s="29" t="s">
        <v>46</v>
      </c>
      <c r="B16" s="20" t="s">
        <v>21</v>
      </c>
      <c r="C16" s="21" t="s">
        <v>42</v>
      </c>
      <c r="D16" s="20" t="s">
        <v>47</v>
      </c>
      <c r="E16" s="22">
        <f>IF(H16="","",MAX(0,MIN(1,H16/75)))</f>
        <v>1</v>
      </c>
      <c r="F16" s="23" t="str">
        <f t="shared" si="1"/>
        <v>Completed</v>
      </c>
      <c r="G16" s="20">
        <v>70.0</v>
      </c>
      <c r="H16" s="20">
        <v>75.0</v>
      </c>
    </row>
    <row r="17" ht="18.0" customHeight="1">
      <c r="A17" s="30" t="s">
        <v>48</v>
      </c>
      <c r="B17" s="25" t="s">
        <v>21</v>
      </c>
      <c r="C17" s="26" t="s">
        <v>49</v>
      </c>
      <c r="D17" s="25" t="s">
        <v>50</v>
      </c>
      <c r="E17" s="27">
        <f>IF(H17="","",IF(H17&lt;=0,1,MIN(1,10/H17)))</f>
        <v>0.5</v>
      </c>
      <c r="F17" s="28" t="str">
        <f t="shared" si="1"/>
        <v>At Risk</v>
      </c>
      <c r="G17" s="25">
        <v>15.0</v>
      </c>
      <c r="H17" s="25">
        <v>20.0</v>
      </c>
    </row>
    <row r="18" ht="19.5" customHeight="1">
      <c r="A18" s="11" t="s">
        <v>51</v>
      </c>
      <c r="B18" s="12" t="s">
        <v>21</v>
      </c>
      <c r="C18" s="13" t="s">
        <v>52</v>
      </c>
      <c r="D18" s="14"/>
      <c r="E18" s="15">
        <f>IFERROR(AVERAGE(E19,E20,E21),"")</f>
        <v>0.2766666667</v>
      </c>
      <c r="F18" s="17" t="str">
        <f t="shared" si="1"/>
        <v>In Trouble</v>
      </c>
      <c r="G18" s="17">
        <v>100.0</v>
      </c>
      <c r="H18" s="18">
        <f>IFERROR(AVERAGE(E19,E20,E21)*100,"")</f>
        <v>27.66666667</v>
      </c>
    </row>
    <row r="19" ht="18.0" customHeight="1">
      <c r="A19" s="29" t="s">
        <v>53</v>
      </c>
      <c r="B19" s="20" t="s">
        <v>21</v>
      </c>
      <c r="C19" s="21" t="s">
        <v>52</v>
      </c>
      <c r="D19" s="20" t="s">
        <v>54</v>
      </c>
      <c r="E19" s="22">
        <f>IF(H19="","",MAX(0,MIN(1,(H19-600)/(1100-600))))</f>
        <v>0.61</v>
      </c>
      <c r="F19" s="23" t="str">
        <f t="shared" si="1"/>
        <v>On Track</v>
      </c>
      <c r="G19" s="20">
        <v>1000.0</v>
      </c>
      <c r="H19" s="20">
        <v>905.0</v>
      </c>
    </row>
    <row r="20" ht="18.0" customHeight="1">
      <c r="A20" s="30" t="s">
        <v>55</v>
      </c>
      <c r="B20" s="25" t="s">
        <v>21</v>
      </c>
      <c r="C20" s="26" t="s">
        <v>52</v>
      </c>
      <c r="D20" s="25" t="s">
        <v>56</v>
      </c>
      <c r="E20" s="27">
        <f>IF(H20="","",MAX(0,MIN(1,(1800-H20)/(1800-1100))))</f>
        <v>0.22</v>
      </c>
      <c r="F20" s="28" t="str">
        <f t="shared" si="1"/>
        <v>In Trouble</v>
      </c>
      <c r="G20" s="25">
        <v>1400.0</v>
      </c>
      <c r="H20" s="25">
        <v>1646.0</v>
      </c>
    </row>
    <row r="21" ht="18.0" customHeight="1">
      <c r="A21" s="29" t="s">
        <v>57</v>
      </c>
      <c r="B21" s="20" t="s">
        <v>21</v>
      </c>
      <c r="C21" s="21" t="s">
        <v>49</v>
      </c>
      <c r="D21" s="20" t="s">
        <v>58</v>
      </c>
      <c r="E21" s="22">
        <f>IF(H21="","",MAX(0,MIN(1,(H21-30)/(50-30))))</f>
        <v>0</v>
      </c>
      <c r="F21" s="23" t="str">
        <f t="shared" si="1"/>
        <v>Not Started</v>
      </c>
      <c r="G21" s="20">
        <v>45.0</v>
      </c>
      <c r="H21" s="20">
        <v>30.0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/>
      <c r="C10" s="13"/>
      <c r="D10" s="14"/>
      <c r="E10" s="15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19</v>
      </c>
      <c r="B11" s="20"/>
      <c r="C11" s="21"/>
      <c r="D11" s="20"/>
      <c r="E11" s="22" t="str">
        <f t="shared" ref="E11:E13" si="2">IF(OR(G11="",H11=""),"",MAX(0,MIN(1,H11/G11)))</f>
        <v/>
      </c>
      <c r="F11" s="23" t="str">
        <f t="shared" si="1"/>
        <v/>
      </c>
      <c r="G11" s="20"/>
      <c r="H11" s="20"/>
    </row>
    <row r="12" ht="18.0" customHeight="1">
      <c r="A12" s="24" t="s">
        <v>23</v>
      </c>
      <c r="B12" s="25"/>
      <c r="C12" s="26"/>
      <c r="D12" s="25"/>
      <c r="E12" s="27" t="str">
        <f t="shared" si="2"/>
        <v/>
      </c>
      <c r="F12" s="28" t="str">
        <f t="shared" si="1"/>
        <v/>
      </c>
      <c r="G12" s="25"/>
      <c r="H12" s="25"/>
    </row>
    <row r="13" ht="18.0" customHeight="1">
      <c r="A13" s="19" t="s">
        <v>24</v>
      </c>
      <c r="B13" s="20"/>
      <c r="C13" s="21"/>
      <c r="D13" s="20"/>
      <c r="E13" s="22" t="str">
        <f t="shared" si="2"/>
        <v/>
      </c>
      <c r="F13" s="23" t="str">
        <f t="shared" si="1"/>
        <v/>
      </c>
      <c r="G13" s="20"/>
      <c r="H13" s="20"/>
    </row>
    <row r="14" ht="19.5" customHeight="1">
      <c r="A14" s="11" t="s">
        <v>25</v>
      </c>
      <c r="B14" s="12"/>
      <c r="C14" s="13"/>
      <c r="D14" s="14"/>
      <c r="E14" s="15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4" t="s">
        <v>26</v>
      </c>
      <c r="B15" s="25"/>
      <c r="C15" s="26"/>
      <c r="D15" s="25"/>
      <c r="E15" s="27" t="str">
        <f t="shared" ref="E15:E17" si="3">IF(OR(G15="",H15=""),"",MAX(0,MIN(1,H15/G15)))</f>
        <v/>
      </c>
      <c r="F15" s="28" t="str">
        <f t="shared" si="1"/>
        <v/>
      </c>
      <c r="G15" s="25"/>
      <c r="H15" s="25"/>
    </row>
    <row r="16" ht="18.0" customHeight="1">
      <c r="A16" s="19" t="s">
        <v>27</v>
      </c>
      <c r="B16" s="20"/>
      <c r="C16" s="21"/>
      <c r="D16" s="20"/>
      <c r="E16" s="22" t="str">
        <f t="shared" si="3"/>
        <v/>
      </c>
      <c r="F16" s="23" t="str">
        <f t="shared" si="1"/>
        <v/>
      </c>
      <c r="G16" s="20"/>
      <c r="H16" s="20"/>
    </row>
    <row r="17" ht="18.0" customHeight="1">
      <c r="A17" s="24" t="s">
        <v>28</v>
      </c>
      <c r="B17" s="25"/>
      <c r="C17" s="26"/>
      <c r="D17" s="25"/>
      <c r="E17" s="27" t="str">
        <f t="shared" si="3"/>
        <v/>
      </c>
      <c r="F17" s="28" t="str">
        <f t="shared" si="1"/>
        <v/>
      </c>
      <c r="G17" s="25"/>
      <c r="H17" s="25"/>
    </row>
    <row r="18" ht="19.5" customHeight="1">
      <c r="A18" s="11" t="s">
        <v>29</v>
      </c>
      <c r="B18" s="12"/>
      <c r="C18" s="13"/>
      <c r="D18" s="14"/>
      <c r="E18" s="15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32</v>
      </c>
      <c r="B19" s="20"/>
      <c r="C19" s="21"/>
      <c r="D19" s="20"/>
      <c r="E19" s="22" t="str">
        <f t="shared" ref="E19:E21" si="4">IF(OR(G19="",H19=""),"",MAX(0,MIN(1,H19/G19)))</f>
        <v/>
      </c>
      <c r="F19" s="23" t="str">
        <f t="shared" si="1"/>
        <v/>
      </c>
      <c r="G19" s="20"/>
      <c r="H19" s="20"/>
    </row>
    <row r="20" ht="18.0" customHeight="1">
      <c r="A20" s="24" t="s">
        <v>33</v>
      </c>
      <c r="B20" s="25"/>
      <c r="C20" s="26"/>
      <c r="D20" s="25"/>
      <c r="E20" s="27" t="str">
        <f t="shared" si="4"/>
        <v/>
      </c>
      <c r="F20" s="28" t="str">
        <f t="shared" si="1"/>
        <v/>
      </c>
      <c r="G20" s="25"/>
      <c r="H20" s="25"/>
    </row>
    <row r="21" ht="18.0" customHeight="1">
      <c r="A21" s="19" t="s">
        <v>34</v>
      </c>
      <c r="B21" s="20"/>
      <c r="C21" s="21"/>
      <c r="D21" s="20"/>
      <c r="E21" s="22" t="str">
        <f t="shared" si="4"/>
        <v/>
      </c>
      <c r="F21" s="23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2026-09-24T05:38:39Z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