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kRj9XDwCl0IHM51H8RLfKgNmJ3KREcIbCnSXgK05QhM="/>
    </ext>
  </extLst>
</workbook>
</file>

<file path=xl/sharedStrings.xml><?xml version="1.0" encoding="utf-8"?>
<sst xmlns="http://schemas.openxmlformats.org/spreadsheetml/2006/main" count="86" uniqueCount="61">
  <si>
    <t>Student Satisfaction OKR Tracker</t>
  </si>
  <si>
    <t>Editable OKR Template  ·  profit.co  ·  Education  ·  Operations  ·  Student Success</t>
  </si>
  <si>
    <t>Department:  Operations · Student Success</t>
  </si>
  <si>
    <t>Company:</t>
  </si>
  <si>
    <t>Department:</t>
  </si>
  <si>
    <t>Quarter:  Q4 2026</t>
  </si>
  <si>
    <t>Quarter: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</si>
  <si>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</si>
  <si>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</si>
  <si>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</si>
  <si>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</si>
  <si>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</si>
  <si>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</si>
  <si>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</si>
  <si>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</si>
  <si>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</si>
  <si>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</si>
  <si>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</si>
  <si>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Raise satisfaction with advising and success coaching</t>
  </si>
  <si>
    <t>Q4-2026</t>
  </si>
  <si>
    <t xml:space="preserve">O1:  </t>
  </si>
  <si>
    <t>Rachel Moore</t>
  </si>
  <si>
    <t>KR1.1   Increase overall student success experience satisfaction rate from 60% to 80%</t>
  </si>
  <si>
    <t>KR1.1</t>
  </si>
  <si>
    <t>↑ Success satisfaction</t>
  </si>
  <si>
    <t>KR1.2   Increase academic advising satisfaction rate from 58% to 76%</t>
  </si>
  <si>
    <t>KR1.2</t>
  </si>
  <si>
    <t>James Carter</t>
  </si>
  <si>
    <t>↑ Advising satisfaction</t>
  </si>
  <si>
    <t>KR1.3</t>
  </si>
  <si>
    <t xml:space="preserve">O2:  </t>
  </si>
  <si>
    <t>KR1.3   Hold success-coaching satisfaction rating at or above 4.0 on a 5-point scale</t>
  </si>
  <si>
    <t>Emily Walsh</t>
  </si>
  <si>
    <t>≥ Coaching rating</t>
  </si>
  <si>
    <t>KR2.1</t>
  </si>
  <si>
    <t>O2:  Improve the academic support experience</t>
  </si>
  <si>
    <t>Daniel Brooks</t>
  </si>
  <si>
    <t>KR2.2</t>
  </si>
  <si>
    <t>KR2.3</t>
  </si>
  <si>
    <t>KR2.1   Increase tutoring and academic support satisfaction rating from 3.4 to 4.0 (5-point scale)</t>
  </si>
  <si>
    <t>↑ Tutoring rating</t>
  </si>
  <si>
    <t xml:space="preserve">O3:  </t>
  </si>
  <si>
    <t>KR2.2   Increase student success center overall satisfaction rate from 48% to 68%</t>
  </si>
  <si>
    <t>Laura Jensen</t>
  </si>
  <si>
    <t>↑ Success-center satisfaction</t>
  </si>
  <si>
    <t>KR3.1</t>
  </si>
  <si>
    <t>KR2.3   Increase share of students who rate early-alert outreach as helpful from 55% to 74%</t>
  </si>
  <si>
    <t>Michael Turner</t>
  </si>
  <si>
    <t>↑ Early-alert helpfulness</t>
  </si>
  <si>
    <t>KR3.2</t>
  </si>
  <si>
    <t>KR3.3</t>
  </si>
  <si>
    <t>O3:  Strengthen responsiveness and the first-year success experience</t>
  </si>
  <si>
    <t>Amanda Foster</t>
  </si>
  <si>
    <t>KR3.1   Keep the time to answer student success inquiries at or below 2 business days</t>
  </si>
  <si>
    <t>≤ Inquiry response time</t>
  </si>
  <si>
    <t>KR3.2   Increase first-year experience program satisfaction rating from 3.5 to 4.0 (5-point scale)</t>
  </si>
  <si>
    <t>Christopher Hall</t>
  </si>
  <si>
    <t>↑ First-year rating</t>
  </si>
  <si>
    <t>KR3.3   Increase peer mentoring program satisfaction rate from 44% to 68%</t>
  </si>
  <si>
    <t>Sarah Bennett</t>
  </si>
  <si>
    <t>↑ Peer-mentoring satisfaction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</si>
</sst>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7C2D12"/>
        <bgColor rgb="FF7C2D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1"/>
    </xf>
    <xf borderId="4" fillId="8" fontId="15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center" shrinkToFit="0" vertical="center" wrapText="0"/>
    </xf>
    <xf borderId="4" fillId="8" fontId="10" numFmtId="0" xfId="0" applyAlignment="1" applyBorder="1" applyFill="1" applyFont="1">
      <alignment horizontal="left" shrinkToFit="0" vertical="center" wrapText="0"/>
    </xf>
    <xf borderId="4" fillId="8" fontId="12" numFmtId="9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0.4866666667</v>
      </c>
      <c r="F5" s="2"/>
      <c r="G5" s="2"/>
      <c r="H5" s="3"/>
    </row>
    <row r="6" ht="4.5" customHeight="1"/>
    <row r="7" ht="20.25" customHeight="1">
      <c r="A7" s="9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21</v>
      </c>
      <c r="D10" s="15"/>
      <c r="E10" s="16">
        <f>IFERROR(AVERAGE(E11,E12,E13),"")</f>
        <v>0.68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68</v>
      </c>
    </row>
    <row r="11" ht="18.0" customHeight="1">
      <c r="A11" s="19" t="s">
        <v>22</v>
      </c>
      <c r="B11" s="21" t="s">
        <v>19</v>
      </c>
      <c r="C11" s="22" t="s">
        <v>21</v>
      </c>
      <c r="D11" s="21" t="s">
        <v>24</v>
      </c>
      <c r="E11" s="23">
        <f>IF(H11="","",MAX(0,MIN(1,(H11-(60))/((80)-(60)))))</f>
        <v>0.62</v>
      </c>
      <c r="F11" s="24" t="str">
        <f t="shared" si="1"/>
        <v>On Track</v>
      </c>
      <c r="G11" s="21">
        <v>76.0</v>
      </c>
      <c r="H11" s="21">
        <v>72.4</v>
      </c>
    </row>
    <row r="12" ht="18.0" customHeight="1">
      <c r="A12" s="25" t="s">
        <v>25</v>
      </c>
      <c r="B12" s="27" t="s">
        <v>19</v>
      </c>
      <c r="C12" s="28" t="s">
        <v>27</v>
      </c>
      <c r="D12" s="27" t="s">
        <v>28</v>
      </c>
      <c r="E12" s="29">
        <f>IF(H12="","",MAX(0,MIN(1,(H12-(58))/((76)-(58)))))</f>
        <v>0.42</v>
      </c>
      <c r="F12" s="30" t="str">
        <f t="shared" si="1"/>
        <v>At Risk</v>
      </c>
      <c r="G12" s="27">
        <v>72.0</v>
      </c>
      <c r="H12" s="27">
        <v>65.56</v>
      </c>
    </row>
    <row r="13" ht="18.0" customHeight="1">
      <c r="A13" s="19" t="s">
        <v>31</v>
      </c>
      <c r="B13" s="21" t="s">
        <v>19</v>
      </c>
      <c r="C13" s="22" t="s">
        <v>32</v>
      </c>
      <c r="D13" s="21" t="s">
        <v>33</v>
      </c>
      <c r="E13" s="23">
        <f>IF(H13="","",MAX(0,MIN(1,H13/4)))</f>
        <v>1</v>
      </c>
      <c r="F13" s="24" t="str">
        <f t="shared" si="1"/>
        <v>Completed</v>
      </c>
      <c r="G13" s="21">
        <v>3.8</v>
      </c>
      <c r="H13" s="21">
        <v>4.0</v>
      </c>
    </row>
    <row r="14" ht="19.5" customHeight="1">
      <c r="A14" s="12" t="s">
        <v>35</v>
      </c>
      <c r="B14" s="13" t="s">
        <v>19</v>
      </c>
      <c r="C14" s="14" t="s">
        <v>36</v>
      </c>
      <c r="D14" s="15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25" t="s">
        <v>39</v>
      </c>
      <c r="B15" s="27" t="s">
        <v>19</v>
      </c>
      <c r="C15" s="28" t="s">
        <v>36</v>
      </c>
      <c r="D15" s="27" t="s">
        <v>40</v>
      </c>
      <c r="E15" s="29">
        <f>IF(H15="","",MAX(0,MIN(1,(H15-(3.4))/((4)-(3.4)))))</f>
        <v>0.4</v>
      </c>
      <c r="F15" s="30" t="str">
        <f t="shared" si="1"/>
        <v>At Risk</v>
      </c>
      <c r="G15" s="27">
        <v>3.85</v>
      </c>
      <c r="H15" s="27">
        <v>3.64</v>
      </c>
    </row>
    <row r="16" ht="18.0" customHeight="1">
      <c r="A16" s="19" t="s">
        <v>42</v>
      </c>
      <c r="B16" s="21" t="s">
        <v>19</v>
      </c>
      <c r="C16" s="22" t="s">
        <v>43</v>
      </c>
      <c r="D16" s="21" t="s">
        <v>44</v>
      </c>
      <c r="E16" s="23">
        <f>IF(H16="","",MAX(0,MIN(1,(H16-(48))/((68)-(48)))))</f>
        <v>0.22</v>
      </c>
      <c r="F16" s="24" t="str">
        <f t="shared" si="1"/>
        <v>In Trouble</v>
      </c>
      <c r="G16" s="21">
        <v>63.0</v>
      </c>
      <c r="H16" s="21">
        <v>52.4</v>
      </c>
    </row>
    <row r="17" ht="18.0" customHeight="1">
      <c r="A17" s="25" t="s">
        <v>46</v>
      </c>
      <c r="B17" s="27" t="s">
        <v>19</v>
      </c>
      <c r="C17" s="28" t="s">
        <v>47</v>
      </c>
      <c r="D17" s="27" t="s">
        <v>48</v>
      </c>
      <c r="E17" s="29">
        <f>IF(H17="","",MAX(0,MIN(1,(H17-(55))/((74)-(55)))))</f>
        <v>0.61</v>
      </c>
      <c r="F17" s="30" t="str">
        <f t="shared" si="1"/>
        <v>On Track</v>
      </c>
      <c r="G17" s="27">
        <v>70.0</v>
      </c>
      <c r="H17" s="27">
        <v>66.59</v>
      </c>
    </row>
    <row r="18" ht="19.5" customHeight="1">
      <c r="A18" s="12" t="s">
        <v>51</v>
      </c>
      <c r="B18" s="13" t="s">
        <v>19</v>
      </c>
      <c r="C18" s="14" t="s">
        <v>52</v>
      </c>
      <c r="D18" s="15"/>
      <c r="E18" s="16">
        <f>IFERROR(AVERAGE(E19,E20,E21),"")</f>
        <v>0.37</v>
      </c>
      <c r="F18" s="17" t="str">
        <f t="shared" si="1"/>
        <v>At Risk</v>
      </c>
      <c r="G18" s="17">
        <v>100.0</v>
      </c>
      <c r="H18" s="18">
        <f>IFERROR(AVERAGE(E19,E20,E21)*100,"")</f>
        <v>37</v>
      </c>
    </row>
    <row r="19" ht="18.0" customHeight="1">
      <c r="A19" s="19" t="s">
        <v>53</v>
      </c>
      <c r="B19" s="21" t="s">
        <v>19</v>
      </c>
      <c r="C19" s="22" t="s">
        <v>52</v>
      </c>
      <c r="D19" s="21" t="s">
        <v>54</v>
      </c>
      <c r="E19" s="23">
        <f>IF(H19="","",IFERROR(MAX(0,MIN(1,2/H19)),""))</f>
        <v>0.5</v>
      </c>
      <c r="F19" s="24" t="str">
        <f t="shared" si="1"/>
        <v>At Risk</v>
      </c>
      <c r="G19" s="21">
        <v>3.0</v>
      </c>
      <c r="H19" s="21">
        <v>4.0</v>
      </c>
    </row>
    <row r="20" ht="18.0" customHeight="1">
      <c r="A20" s="25" t="s">
        <v>55</v>
      </c>
      <c r="B20" s="27" t="s">
        <v>19</v>
      </c>
      <c r="C20" s="28" t="s">
        <v>56</v>
      </c>
      <c r="D20" s="27" t="s">
        <v>57</v>
      </c>
      <c r="E20" s="29">
        <f>IF(H20="","",MAX(0,MIN(1,(H20-(3.5))/((4)-(3.5)))))</f>
        <v>0.61</v>
      </c>
      <c r="F20" s="30" t="str">
        <f t="shared" si="1"/>
        <v>On Track</v>
      </c>
      <c r="G20" s="27">
        <v>3.9</v>
      </c>
      <c r="H20" s="27">
        <v>3.805</v>
      </c>
    </row>
    <row r="21" ht="18.0" customHeight="1">
      <c r="A21" s="19" t="s">
        <v>58</v>
      </c>
      <c r="B21" s="21" t="s">
        <v>19</v>
      </c>
      <c r="C21" s="22" t="s">
        <v>59</v>
      </c>
      <c r="D21" s="21" t="s">
        <v>60</v>
      </c>
      <c r="E21" s="23">
        <f>IF(H21="","",MAX(0,MIN(1,(H21-(44))/((68)-(44)))))</f>
        <v>0</v>
      </c>
      <c r="F21" s="24" t="str">
        <f t="shared" si="1"/>
        <v>Not Started</v>
      </c>
      <c r="G21" s="21">
        <v>62.0</v>
      </c>
      <c r="H21" s="21">
        <v>44.0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3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20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6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6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6" t="s">
        <v>38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41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45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6" t="s">
        <v>49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50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2026-09-24T09:02:00Z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