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wAWY5R3Ppzw+jCEMfl2iw+HNR6V8OLimug4rgYqy6o0="/>
    </ext>
  </extLst>
</workbook>
</file>

<file path=xl/sharedStrings.xml><?xml version="1.0" encoding="utf-8"?>
<sst xmlns="http://schemas.openxmlformats.org/spreadsheetml/2006/main" count="86" uniqueCount="59">
  <si>
    <t>University Application OKR Tracker</t>
  </si>
  <si>
    <t>Editable OKR Template  ·  profit.co  ·  Education  ·  Marketing  ·  Student Acquisition</t>
  </si>
  <si>
    <t>Company:</t>
  </si>
  <si>
    <t>Department:</t>
  </si>
  <si>
    <t>Quarter:</t>
  </si>
  <si>
    <t>Department:  Marketing · Student Acquisition</t>
  </si>
  <si>
    <t>Overall OKR Score (auto-calculated)</t>
  </si>
  <si>
    <t>Quarter:  Q4 2026</t>
  </si>
  <si>
    <t>ℹ  Enter your objective text in the O1/O2/O3 rows. Fill in each KR row with Name, Owner, Type, Plan, and Actual — Progress and Lifecycle Status calculate automatically.</t>
  </si>
  <si>
    <t>Name</t>
  </si>
  <si>
    <t xml:space="preserve">"Pre-filled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							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</si>
  <si>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</si>
  <si>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</si>
  <si>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</si>
  <si>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</si>
  <si>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</si>
  <si>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</si>
  <si>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</si>
  <si>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</si>
  <si>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Drive more applications</t>
  </si>
  <si>
    <t>Q4-2026</t>
  </si>
  <si>
    <t>Rebecca Hayes</t>
  </si>
  <si>
    <t>KR1.1</t>
  </si>
  <si>
    <t>KR1.1   Increase total application starts from 4,500 to 8,000 for the cycle</t>
  </si>
  <si>
    <t>↑ Application starts</t>
  </si>
  <si>
    <t>KR1.2</t>
  </si>
  <si>
    <t>KR1.2   Increase application landing-page conversion (visitor to application start) from 6% to 11%</t>
  </si>
  <si>
    <t>Laura Simmons</t>
  </si>
  <si>
    <t>↑ Visitor-to-application-start</t>
  </si>
  <si>
    <t>KR1.3</t>
  </si>
  <si>
    <t xml:space="preserve">O2:  </t>
  </si>
  <si>
    <t>KR1.3   Increase share of applications submitted before the priority deadline from 35% to 60%</t>
  </si>
  <si>
    <t>Thomas Reed</t>
  </si>
  <si>
    <t>↑ Early applications</t>
  </si>
  <si>
    <t>KR2.1</t>
  </si>
  <si>
    <t>O2:  Improve application completion</t>
  </si>
  <si>
    <t>Karen Whitfield</t>
  </si>
  <si>
    <t>KR2.2</t>
  </si>
  <si>
    <t>KR2.3</t>
  </si>
  <si>
    <t xml:space="preserve">O3:  </t>
  </si>
  <si>
    <t>KR2.1   Increase application completion rate (started to submitted) from 62% to 82%</t>
  </si>
  <si>
    <t>Michael Grant</t>
  </si>
  <si>
    <t>↑ Completion rate</t>
  </si>
  <si>
    <t>KR3.1</t>
  </si>
  <si>
    <t>KR3.2</t>
  </si>
  <si>
    <t>KR2.2   Keep application abandonment rate at or below 15% of started applications</t>
  </si>
  <si>
    <t>Emma Sullivan</t>
  </si>
  <si>
    <t>≤ Abandonment rate</t>
  </si>
  <si>
    <t>KR3.3</t>
  </si>
  <si>
    <t>KR2.3   Reduce average time to complete an application from 12 days to 5 days</t>
  </si>
  <si>
    <t>↓ Time to complete</t>
  </si>
  <si>
    <t>O3:  Drive quality, admit-ready applications</t>
  </si>
  <si>
    <t>KR3.1   Hold share of complete applications (all required documents) at or above 85%</t>
  </si>
  <si>
    <t>≥ Complete with documents</t>
  </si>
  <si>
    <t>KR3.2   Increase application-to-admit rate from 55% to 70%</t>
  </si>
  <si>
    <t>↑ Application-to-admit</t>
  </si>
  <si>
    <t>KR3.3   Reduce cost per completed application from $120 to $75</t>
  </si>
  <si>
    <t>Daniel Foster</t>
  </si>
  <si>
    <t>↓ Cost per completed app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</si>
</sst>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EA580C"/>
      <name val="Arial"/>
    </font>
    <font/>
    <font>
      <sz val="9.0"/>
      <color rgb="FFF9731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EA580C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EA580C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EA580C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7ED"/>
        <bgColor rgb="FFFFF7ED"/>
      </patternFill>
    </fill>
    <fill>
      <patternFill patternType="solid">
        <fgColor rgb="FFF8FAFC"/>
        <bgColor rgb="FFF8FAFC"/>
      </patternFill>
    </fill>
    <fill>
      <patternFill patternType="solid">
        <fgColor rgb="FFFED7AA"/>
        <bgColor rgb="FFFED7AA"/>
      </patternFill>
    </fill>
    <fill>
      <patternFill patternType="solid">
        <fgColor rgb="FFFFEDD5"/>
        <bgColor rgb="FFFFEDD5"/>
      </patternFill>
    </fill>
    <fill>
      <patternFill patternType="solid">
        <fgColor rgb="FF9A3412"/>
        <bgColor rgb="FF9A3412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5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5</v>
      </c>
      <c r="D3" s="2"/>
      <c r="E3" s="3"/>
      <c r="F3" s="5" t="s">
        <v>7</v>
      </c>
      <c r="G3" s="2"/>
      <c r="H3" s="3"/>
    </row>
    <row r="4" ht="5.25" customHeight="1"/>
    <row r="5" ht="19.5" customHeight="1">
      <c r="A5" s="6" t="s">
        <v>6</v>
      </c>
      <c r="B5" s="2"/>
      <c r="C5" s="2"/>
      <c r="D5" s="3"/>
      <c r="E5" s="7">
        <f>IFERROR(AVERAGE(E11,E12,E13,E15,E16,E17,E19,E20,E21),"")</f>
        <v>0.4819157088</v>
      </c>
      <c r="F5" s="2"/>
      <c r="G5" s="2"/>
      <c r="H5" s="3"/>
    </row>
    <row r="6" ht="4.5" customHeight="1"/>
    <row r="7" ht="20.25" customHeight="1">
      <c r="A7" s="10" t="s">
        <v>10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0.54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54</v>
      </c>
    </row>
    <row r="11" ht="18.0" customHeight="1">
      <c r="A11" s="20" t="s">
        <v>23</v>
      </c>
      <c r="B11" s="21" t="s">
        <v>20</v>
      </c>
      <c r="C11" s="22" t="s">
        <v>21</v>
      </c>
      <c r="D11" s="21" t="s">
        <v>24</v>
      </c>
      <c r="E11" s="23">
        <f>IF(H11="","",MAX(0,MIN(1,(H11-4500)/(8000-4500))))</f>
        <v>0.61</v>
      </c>
      <c r="F11" s="24" t="str">
        <f t="shared" si="1"/>
        <v>On Track</v>
      </c>
      <c r="G11" s="21">
        <v>7200.0</v>
      </c>
      <c r="H11" s="21">
        <v>6635.0</v>
      </c>
    </row>
    <row r="12" ht="18.0" customHeight="1">
      <c r="A12" s="26" t="s">
        <v>26</v>
      </c>
      <c r="B12" s="27" t="s">
        <v>20</v>
      </c>
      <c r="C12" s="28" t="s">
        <v>27</v>
      </c>
      <c r="D12" s="27" t="s">
        <v>28</v>
      </c>
      <c r="E12" s="29">
        <f>IF(H12="","",MAX(0,MIN(1,(H12-6)/(11-6))))</f>
        <v>0.4</v>
      </c>
      <c r="F12" s="30" t="str">
        <f t="shared" si="1"/>
        <v>At Risk</v>
      </c>
      <c r="G12" s="27">
        <v>10.0</v>
      </c>
      <c r="H12" s="27">
        <v>8.0</v>
      </c>
    </row>
    <row r="13" ht="18.0" customHeight="1">
      <c r="A13" s="20" t="s">
        <v>31</v>
      </c>
      <c r="B13" s="21" t="s">
        <v>20</v>
      </c>
      <c r="C13" s="22" t="s">
        <v>32</v>
      </c>
      <c r="D13" s="21" t="s">
        <v>33</v>
      </c>
      <c r="E13" s="23">
        <f>IF(H13="","",MAX(0,MIN(1,(H13-35)/(60-35))))</f>
        <v>0.61</v>
      </c>
      <c r="F13" s="24" t="str">
        <f t="shared" si="1"/>
        <v>On Track</v>
      </c>
      <c r="G13" s="21">
        <v>55.0</v>
      </c>
      <c r="H13" s="21">
        <v>50.25</v>
      </c>
    </row>
    <row r="14" ht="19.5" customHeight="1">
      <c r="A14" s="12" t="s">
        <v>35</v>
      </c>
      <c r="B14" s="13" t="s">
        <v>20</v>
      </c>
      <c r="C14" s="14" t="s">
        <v>36</v>
      </c>
      <c r="D14" s="15"/>
      <c r="E14" s="16">
        <f>IFERROR(AVERAGE(E15,E16,E17),"")</f>
        <v>0.4990804598</v>
      </c>
      <c r="F14" s="17" t="str">
        <f t="shared" si="1"/>
        <v>At Risk</v>
      </c>
      <c r="G14" s="17">
        <v>100.0</v>
      </c>
      <c r="H14" s="18">
        <f>IFERROR(AVERAGE(E15,E16,E17)*100,"")</f>
        <v>49.90804598</v>
      </c>
    </row>
    <row r="15" ht="18.0" customHeight="1">
      <c r="A15" s="26" t="s">
        <v>40</v>
      </c>
      <c r="B15" s="27" t="s">
        <v>20</v>
      </c>
      <c r="C15" s="28" t="s">
        <v>41</v>
      </c>
      <c r="D15" s="27" t="s">
        <v>42</v>
      </c>
      <c r="E15" s="29">
        <f>IF(H15="","",MAX(0,MIN(1,(H15-62)/(82-62))))</f>
        <v>0.36</v>
      </c>
      <c r="F15" s="30" t="str">
        <f t="shared" si="1"/>
        <v>At Risk</v>
      </c>
      <c r="G15" s="27">
        <v>78.0</v>
      </c>
      <c r="H15" s="27">
        <v>69.2</v>
      </c>
    </row>
    <row r="16" ht="18.0" customHeight="1">
      <c r="A16" s="20" t="s">
        <v>45</v>
      </c>
      <c r="B16" s="21" t="s">
        <v>20</v>
      </c>
      <c r="C16" s="22" t="s">
        <v>46</v>
      </c>
      <c r="D16" s="21" t="s">
        <v>47</v>
      </c>
      <c r="E16" s="23">
        <f>IF(H16="","",IF(H16&lt;=0,1,MIN(1,15/H16)))</f>
        <v>0.5172413793</v>
      </c>
      <c r="F16" s="24" t="str">
        <f t="shared" si="1"/>
        <v>At Risk</v>
      </c>
      <c r="G16" s="21">
        <v>20.0</v>
      </c>
      <c r="H16" s="21">
        <v>29.0</v>
      </c>
    </row>
    <row r="17" ht="18.0" customHeight="1">
      <c r="A17" s="26" t="s">
        <v>49</v>
      </c>
      <c r="B17" s="27" t="s">
        <v>20</v>
      </c>
      <c r="C17" s="28" t="s">
        <v>36</v>
      </c>
      <c r="D17" s="27" t="s">
        <v>50</v>
      </c>
      <c r="E17" s="29">
        <f>IF(H17="","",MAX(0,MIN(1,(12-H17)/(12-5))))</f>
        <v>0.62</v>
      </c>
      <c r="F17" s="30" t="str">
        <f t="shared" si="1"/>
        <v>On Track</v>
      </c>
      <c r="G17" s="27">
        <v>7.0</v>
      </c>
      <c r="H17" s="27">
        <v>7.66</v>
      </c>
    </row>
    <row r="18" ht="19.5" customHeight="1">
      <c r="A18" s="12" t="s">
        <v>51</v>
      </c>
      <c r="B18" s="13" t="s">
        <v>20</v>
      </c>
      <c r="C18" s="14" t="s">
        <v>41</v>
      </c>
      <c r="D18" s="15"/>
      <c r="E18" s="16">
        <f>IFERROR(AVERAGE(E19,E20,E21),"")</f>
        <v>0.4066666667</v>
      </c>
      <c r="F18" s="17" t="str">
        <f t="shared" si="1"/>
        <v>At Risk</v>
      </c>
      <c r="G18" s="17">
        <v>100.0</v>
      </c>
      <c r="H18" s="18">
        <f>IFERROR(AVERAGE(E19,E20,E21)*100,"")</f>
        <v>40.66666667</v>
      </c>
    </row>
    <row r="19" ht="18.0" customHeight="1">
      <c r="A19" s="20" t="s">
        <v>52</v>
      </c>
      <c r="B19" s="21" t="s">
        <v>20</v>
      </c>
      <c r="C19" s="22" t="s">
        <v>36</v>
      </c>
      <c r="D19" s="21" t="s">
        <v>53</v>
      </c>
      <c r="E19" s="23">
        <f>IF(H19="","",MAX(0,MIN(1,H19/85)))</f>
        <v>1</v>
      </c>
      <c r="F19" s="24" t="str">
        <f t="shared" si="1"/>
        <v>Completed</v>
      </c>
      <c r="G19" s="21">
        <v>80.0</v>
      </c>
      <c r="H19" s="21">
        <v>85.0</v>
      </c>
    </row>
    <row r="20" ht="18.0" customHeight="1">
      <c r="A20" s="26" t="s">
        <v>54</v>
      </c>
      <c r="B20" s="27" t="s">
        <v>20</v>
      </c>
      <c r="C20" s="28" t="s">
        <v>41</v>
      </c>
      <c r="D20" s="27" t="s">
        <v>55</v>
      </c>
      <c r="E20" s="29">
        <f>IF(H20="","",MAX(0,MIN(1,(H20-55)/(70-55))))</f>
        <v>0.22</v>
      </c>
      <c r="F20" s="30" t="str">
        <f t="shared" si="1"/>
        <v>In Trouble</v>
      </c>
      <c r="G20" s="27">
        <v>66.0</v>
      </c>
      <c r="H20" s="27">
        <v>58.3</v>
      </c>
    </row>
    <row r="21" ht="18.0" customHeight="1">
      <c r="A21" s="20" t="s">
        <v>56</v>
      </c>
      <c r="B21" s="21" t="s">
        <v>20</v>
      </c>
      <c r="C21" s="22" t="s">
        <v>57</v>
      </c>
      <c r="D21" s="21" t="s">
        <v>58</v>
      </c>
      <c r="E21" s="23">
        <f>IF(H21="","",MAX(0,MIN(1,(120-H21)/(120-75))))</f>
        <v>0</v>
      </c>
      <c r="F21" s="24" t="str">
        <f t="shared" si="1"/>
        <v>Not Started</v>
      </c>
      <c r="G21" s="21">
        <v>95.0</v>
      </c>
      <c r="H21" s="21">
        <v>120.0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4</v>
      </c>
      <c r="G3" s="2"/>
      <c r="H3" s="3"/>
    </row>
    <row r="4" ht="5.25" customHeight="1"/>
    <row r="5" ht="19.5" customHeight="1">
      <c r="A5" s="6" t="s">
        <v>6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5" t="s">
        <v>25</v>
      </c>
      <c r="B12" s="27"/>
      <c r="C12" s="28"/>
      <c r="D12" s="27"/>
      <c r="E12" s="29" t="str">
        <f t="shared" si="2"/>
        <v/>
      </c>
      <c r="F12" s="30" t="str">
        <f t="shared" si="1"/>
        <v/>
      </c>
      <c r="G12" s="27"/>
      <c r="H12" s="27"/>
    </row>
    <row r="13" ht="18.0" customHeight="1">
      <c r="A13" s="19" t="s">
        <v>29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34</v>
      </c>
      <c r="B15" s="27"/>
      <c r="C15" s="28"/>
      <c r="D15" s="27"/>
      <c r="E15" s="29" t="str">
        <f t="shared" ref="E15:E17" si="3">IF(OR(G15="",H15=""),"",MAX(0,MIN(1,H15/G15)))</f>
        <v/>
      </c>
      <c r="F15" s="30" t="str">
        <f t="shared" si="1"/>
        <v/>
      </c>
      <c r="G15" s="27"/>
      <c r="H15" s="27"/>
    </row>
    <row r="16" ht="18.0" customHeight="1">
      <c r="A16" s="19" t="s">
        <v>37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5" t="s">
        <v>38</v>
      </c>
      <c r="B17" s="27"/>
      <c r="C17" s="28"/>
      <c r="D17" s="27"/>
      <c r="E17" s="29" t="str">
        <f t="shared" si="3"/>
        <v/>
      </c>
      <c r="F17" s="30" t="str">
        <f t="shared" si="1"/>
        <v/>
      </c>
      <c r="G17" s="27"/>
      <c r="H17" s="27"/>
    </row>
    <row r="18" ht="19.5" customHeight="1">
      <c r="A18" s="12" t="s">
        <v>39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43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5" t="s">
        <v>44</v>
      </c>
      <c r="B20" s="27"/>
      <c r="C20" s="28"/>
      <c r="D20" s="27"/>
      <c r="E20" s="29" t="str">
        <f t="shared" si="4"/>
        <v/>
      </c>
      <c r="F20" s="30" t="str">
        <f t="shared" si="1"/>
        <v/>
      </c>
      <c r="G20" s="27"/>
      <c r="H20" s="27"/>
    </row>
    <row r="21" ht="18.0" customHeight="1">
      <c r="A21" s="19" t="s">
        <v>48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2026-09-24T05:51:59Z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