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+GBr0gRl50bvvr19Utj/Ndyg6W8/ZlxARQNXs/wO/24="/>
    </ext>
  </extLst>
</workbook>
</file>

<file path=xl/sharedStrings.xml><?xml version="1.0" encoding="utf-8"?>
<sst xmlns="http://schemas.openxmlformats.org/spreadsheetml/2006/main" count="86" uniqueCount="61">
  <si>
    <t>Citizen Service OKR Tracker</t>
  </si>
  <si>
    <t>Editable OKR Template  ·  profit.co  ·  Government / Public Sector  ·  Operations · Public Services</t>
  </si>
  <si>
    <t>Company:</t>
  </si>
  <si>
    <t>Department:</t>
  </si>
  <si>
    <t>Department:  Operations · Public Services</t>
  </si>
  <si>
    <t>Quarter: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</si>
  <si>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</si>
  <si>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</si>
  <si>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</si>
  <si>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</si>
  <si>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</si>
  <si>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</si>
  <si>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</si>
  <si>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</si>
  <si>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</si>
  <si>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</si>
  <si>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</si>
  <si>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</si>
  <si>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citizen satisfaction and service quality</t>
  </si>
  <si>
    <t xml:space="preserve">O1:  </t>
  </si>
  <si>
    <t>Q4-2026</t>
  </si>
  <si>
    <t>Katherine Ellis</t>
  </si>
  <si>
    <t>KR1.1</t>
  </si>
  <si>
    <t>KR1.1   Hold citizen satisfaction score (CSAT) at or above 4.1 on a 5-point scale</t>
  </si>
  <si>
    <t>≥ CSAT rating</t>
  </si>
  <si>
    <t>KR1.2</t>
  </si>
  <si>
    <t>KR1.2   Reduce citizen service complaint rate from 8.4% to 4.0% of total interactions</t>
  </si>
  <si>
    <t>Paul Hendricks</t>
  </si>
  <si>
    <t>↓ Complaint rate</t>
  </si>
  <si>
    <t>KR1.3</t>
  </si>
  <si>
    <t xml:space="preserve">O2:  </t>
  </si>
  <si>
    <t>KR1.3   Increase first-contact resolution rate from 52% to 72%</t>
  </si>
  <si>
    <t>Grace Sullivan</t>
  </si>
  <si>
    <t>↑ First-contact resolution</t>
  </si>
  <si>
    <t>O2:  Reduce service wait times and clear processing backlogs</t>
  </si>
  <si>
    <t>Nathan Wood</t>
  </si>
  <si>
    <t>KR2.1</t>
  </si>
  <si>
    <t>KR2.2</t>
  </si>
  <si>
    <t>KR2.1   Reduce average citizen service wait time from 28 minutes to 12 minutes</t>
  </si>
  <si>
    <t>KR2.3</t>
  </si>
  <si>
    <t>↓ Wait time</t>
  </si>
  <si>
    <t xml:space="preserve">O3:  </t>
  </si>
  <si>
    <t>KR2.2   Reduce pending application backlog from 4,200 to 1,500 cases</t>
  </si>
  <si>
    <t>Olivia Barnes</t>
  </si>
  <si>
    <t>↓ Application backlog</t>
  </si>
  <si>
    <t>KR3.1</t>
  </si>
  <si>
    <t>KR2.3   Keep service request processing time at or below 8 business days</t>
  </si>
  <si>
    <t>Simon Clarke</t>
  </si>
  <si>
    <t>≤ Processing time</t>
  </si>
  <si>
    <t>KR3.2</t>
  </si>
  <si>
    <t>KR3.3</t>
  </si>
  <si>
    <t>O3:  Expand citizen access and service channel coverage</t>
  </si>
  <si>
    <t>Hannah Mitchell</t>
  </si>
  <si>
    <t>KR3.1   Increase multi-channel service availability score from 60% to 82%</t>
  </si>
  <si>
    <t>↑ Channel availability</t>
  </si>
  <si>
    <t>KR3.2   Increase citizen portal active registered users from 24,000 to 42,000</t>
  </si>
  <si>
    <t>Richard Powell</t>
  </si>
  <si>
    <t>↑ Portal users</t>
  </si>
  <si>
    <t>KR3.3   Increase accessibility-compliant service touchpoints from 58% to 80%</t>
  </si>
  <si>
    <t>Diane Foster</t>
  </si>
  <si>
    <t>↑ Accessible touchpoints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</si>
</sst>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0.4878431373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0.6766666667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67.66666667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IF(H11="","",MAX(0,MIN(1,H11/4.1)))</f>
        <v>1</v>
      </c>
      <c r="F11" s="24" t="str">
        <f t="shared" si="1"/>
        <v>Completed</v>
      </c>
      <c r="G11" s="21">
        <v>3.9</v>
      </c>
      <c r="H11" s="21">
        <v>4.1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IF(H12="","",MAX(0,MIN(1,((8.4)-H12)/((8.4)-(4)))))</f>
        <v>0.4</v>
      </c>
      <c r="F12" s="30" t="str">
        <f t="shared" si="1"/>
        <v>At Risk</v>
      </c>
      <c r="G12" s="27">
        <v>5.5</v>
      </c>
      <c r="H12" s="27">
        <v>6.64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IF(H13="","",MAX(0,MIN(1,(H13-(52))/((72)-(52)))))</f>
        <v>0.63</v>
      </c>
      <c r="F13" s="24" t="str">
        <f t="shared" si="1"/>
        <v>On Track</v>
      </c>
      <c r="G13" s="21">
        <v>68.0</v>
      </c>
      <c r="H13" s="21">
        <v>64.6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0.4301960784</v>
      </c>
      <c r="F14" s="17" t="str">
        <f t="shared" si="1"/>
        <v>At Risk</v>
      </c>
      <c r="G14" s="17">
        <v>100.0</v>
      </c>
      <c r="H14" s="18">
        <f>IFERROR(AVERAGE(E15,E16,E17)*100,"")</f>
        <v>43.01960784</v>
      </c>
    </row>
    <row r="15" ht="18.0" customHeight="1">
      <c r="A15" s="26" t="s">
        <v>38</v>
      </c>
      <c r="B15" s="27" t="s">
        <v>20</v>
      </c>
      <c r="C15" s="28" t="s">
        <v>35</v>
      </c>
      <c r="D15" s="27" t="s">
        <v>40</v>
      </c>
      <c r="E15" s="29">
        <f>IF(H15="","",MAX(0,MIN(1,((28)-H15)/((28)-(12)))))</f>
        <v>0.62</v>
      </c>
      <c r="F15" s="30" t="str">
        <f t="shared" si="1"/>
        <v>On Track</v>
      </c>
      <c r="G15" s="27">
        <v>16.0</v>
      </c>
      <c r="H15" s="27">
        <v>18.08</v>
      </c>
    </row>
    <row r="16" ht="18.0" customHeight="1">
      <c r="A16" s="20" t="s">
        <v>42</v>
      </c>
      <c r="B16" s="21" t="s">
        <v>20</v>
      </c>
      <c r="C16" s="22" t="s">
        <v>43</v>
      </c>
      <c r="D16" s="21" t="s">
        <v>44</v>
      </c>
      <c r="E16" s="23">
        <f>IF(H16="","",MAX(0,MIN(1,((4200)-H16)/((4200)-(1500)))))</f>
        <v>0.2</v>
      </c>
      <c r="F16" s="24" t="str">
        <f t="shared" si="1"/>
        <v>In Trouble</v>
      </c>
      <c r="G16" s="21">
        <v>3200.0</v>
      </c>
      <c r="H16" s="21">
        <v>3660.0</v>
      </c>
    </row>
    <row r="17" ht="18.0" customHeight="1">
      <c r="A17" s="26" t="s">
        <v>46</v>
      </c>
      <c r="B17" s="27" t="s">
        <v>20</v>
      </c>
      <c r="C17" s="28" t="s">
        <v>47</v>
      </c>
      <c r="D17" s="27" t="s">
        <v>48</v>
      </c>
      <c r="E17" s="29">
        <f>IF(H17="","",IFERROR(MAX(0,MIN(1,8/H17)),""))</f>
        <v>0.4705882353</v>
      </c>
      <c r="F17" s="30" t="str">
        <f t="shared" si="1"/>
        <v>At Risk</v>
      </c>
      <c r="G17" s="27">
        <v>12.0</v>
      </c>
      <c r="H17" s="27">
        <v>17.0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0.3566666667</v>
      </c>
      <c r="F18" s="17" t="str">
        <f t="shared" si="1"/>
        <v>At Risk</v>
      </c>
      <c r="G18" s="17">
        <v>100.0</v>
      </c>
      <c r="H18" s="18">
        <f>IFERROR(AVERAGE(E19,E20,E21)*100,"")</f>
        <v>35.66666667</v>
      </c>
    </row>
    <row r="19" ht="18.0" customHeight="1">
      <c r="A19" s="20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IF(H19="","",MAX(0,MIN(1,(H19-(60))/((82)-(60)))))</f>
        <v>0.63</v>
      </c>
      <c r="F19" s="24" t="str">
        <f t="shared" si="1"/>
        <v>On Track</v>
      </c>
      <c r="G19" s="21">
        <v>78.0</v>
      </c>
      <c r="H19" s="21">
        <v>73.86</v>
      </c>
    </row>
    <row r="20" ht="18.0" customHeight="1">
      <c r="A20" s="26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IF(H20="","",MAX(0,MIN(1,(H20-(24000))/((42000)-(24000)))))</f>
        <v>0.44</v>
      </c>
      <c r="F20" s="30" t="str">
        <f t="shared" si="1"/>
        <v>At Risk</v>
      </c>
      <c r="G20" s="27">
        <v>38000.0</v>
      </c>
      <c r="H20" s="27">
        <v>31920.0</v>
      </c>
    </row>
    <row r="21" ht="18.0" customHeight="1">
      <c r="A21" s="20" t="s">
        <v>58</v>
      </c>
      <c r="B21" s="21" t="s">
        <v>20</v>
      </c>
      <c r="C21" s="22" t="s">
        <v>59</v>
      </c>
      <c r="D21" s="21" t="s">
        <v>60</v>
      </c>
      <c r="E21" s="23">
        <f>IF(H21="","",MAX(0,MIN(1,(H21-(58))/((80)-(58)))))</f>
        <v>0</v>
      </c>
      <c r="F21" s="24" t="str">
        <f t="shared" si="1"/>
        <v>Not Started</v>
      </c>
      <c r="G21" s="21">
        <v>74.0</v>
      </c>
      <c r="H21" s="21">
        <v>58.0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36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39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45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49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50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2026-09-24T14:29:19Z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