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OGQg1bjMdIKrx/IKXwSj9e2oWGJ5n4gKHQvHgUWDlbs="/>
    </ext>
  </extLst>
</workbook>
</file>

<file path=xl/sharedStrings.xml><?xml version="1.0" encoding="utf-8"?>
<sst xmlns="http://schemas.openxmlformats.org/spreadsheetml/2006/main" count="86" uniqueCount="61">
  <si>
    <t>Data Privacy OKR Tracker</t>
  </si>
  <si>
    <t>Editable OKR Template  ·  profit.co  ·  Government / Public Sector  ·  Operations · Compliance</t>
  </si>
  <si>
    <t>Department:  Operations · Compliance</t>
  </si>
  <si>
    <t>Company:</t>
  </si>
  <si>
    <t>Quarter:  Q4 2026</t>
  </si>
  <si>
    <t>Department:</t>
  </si>
  <si>
    <t>Overall OKR Score (auto-calculated)</t>
  </si>
  <si>
    <t>Quarter: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</si>
  <si>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                                                     "                                                        </t>
  </si>
  <si>
    <t>ℹ  Enter your objective text in the O1/O2/O3 rows. Fill in each KR row with Name, Owner, Type, Plan, and Actual —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</si>
  <si>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</si>
  <si>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</si>
  <si>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</si>
  <si>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</si>
  <si>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</si>
  <si>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</si>
  <si>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</si>
  <si>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</si>
  <si>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Establish lawful basis and honour data subject rights</t>
  </si>
  <si>
    <t>Q4-2026</t>
  </si>
  <si>
    <t>Sarah Whitfield</t>
  </si>
  <si>
    <t xml:space="preserve">O1:  </t>
  </si>
  <si>
    <t>KR1.1   Increase share of personal data processing activities with documented lawful basis from 56% to 92%</t>
  </si>
  <si>
    <t>↑ Lawful basis</t>
  </si>
  <si>
    <t>KR1.1</t>
  </si>
  <si>
    <t>KR1.2   Hold data subject access requests answered within statutory timeline at or above 90%</t>
  </si>
  <si>
    <t>David Coleman</t>
  </si>
  <si>
    <t>≥ DSAR timeliness</t>
  </si>
  <si>
    <t>KR1.2</t>
  </si>
  <si>
    <t>KR1.3   Increase data privacy impact assessments completed for new systems from 42% to 85%</t>
  </si>
  <si>
    <t>KR1.3</t>
  </si>
  <si>
    <t>Laura Bennett</t>
  </si>
  <si>
    <t>↑ DPIA completion</t>
  </si>
  <si>
    <t xml:space="preserve">O2:  </t>
  </si>
  <si>
    <t>O2:  Reduce privacy incidents and enforce retention</t>
  </si>
  <si>
    <t>Mark Donovan</t>
  </si>
  <si>
    <t>KR2.1   Reduce unresolved data privacy incidents from 30 to 8</t>
  </si>
  <si>
    <t>↓ Unresolved incidents</t>
  </si>
  <si>
    <t>KR2.1</t>
  </si>
  <si>
    <t>KR2.2   Increase share of systems compliant with data retention policy from 50% to 88%</t>
  </si>
  <si>
    <t>Emily Harper</t>
  </si>
  <si>
    <t>↑ Retention compliance</t>
  </si>
  <si>
    <t>KR2.3   Keep average data breach containment time at or below 12 hours</t>
  </si>
  <si>
    <t>Thomas Reed</t>
  </si>
  <si>
    <t>≤ Containment time</t>
  </si>
  <si>
    <t>KR2.2</t>
  </si>
  <si>
    <t>O3:  Build privacy capability and processor accountability</t>
  </si>
  <si>
    <t>Rebecca Shaw</t>
  </si>
  <si>
    <t>KR2.3</t>
  </si>
  <si>
    <t xml:space="preserve">O3:  </t>
  </si>
  <si>
    <t>KR3.1   Increase staff completing data protection training from 62% to 95%</t>
  </si>
  <si>
    <t>↑ Training completion</t>
  </si>
  <si>
    <t>KR3.2   Increase third-party data processors with signed data processing agreements from 54% to 92%</t>
  </si>
  <si>
    <t>Andrew Fletcher</t>
  </si>
  <si>
    <t>↑ Processor agreements</t>
  </si>
  <si>
    <t>KR3.1</t>
  </si>
  <si>
    <t>KR3.3   Increase records-of-processing completeness from 46% to 90%</t>
  </si>
  <si>
    <t>Nicole Barrett</t>
  </si>
  <si>
    <t>↑ Records completeness</t>
  </si>
  <si>
    <t>KR3.2</t>
  </si>
  <si>
    <t>KR3.3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</si>
</sst>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4F46E5"/>
      <name val="Arial"/>
    </font>
    <font/>
    <font>
      <sz val="9.0"/>
      <color rgb="FF6366F1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4F46E5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4F46E5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4F46E5"/>
      <name val="Arial"/>
    </font>
    <font>
      <b/>
      <sz val="8.0"/>
      <color rgb="FF374151"/>
      <name val="Arial"/>
    </font>
    <font>
      <sz val="8.0"/>
      <color rgb="FF111827"/>
      <name val="Arial"/>
    </font>
    <font>
      <sz val="8.0"/>
      <color rgb="FF9CA3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EF2FF"/>
        <bgColor rgb="FFEEF2FF"/>
      </patternFill>
    </fill>
    <fill>
      <patternFill patternType="solid">
        <fgColor rgb="FFF8FAFC"/>
        <bgColor rgb="FFF8FAFC"/>
      </patternFill>
    </fill>
    <fill>
      <patternFill patternType="solid">
        <fgColor rgb="FFC7D2FE"/>
        <bgColor rgb="FFC7D2FE"/>
      </patternFill>
    </fill>
    <fill>
      <patternFill patternType="solid">
        <fgColor rgb="FFFEF9C3"/>
        <bgColor rgb="FFFEF9C3"/>
      </patternFill>
    </fill>
    <fill>
      <patternFill patternType="solid">
        <fgColor rgb="FF312E81"/>
        <bgColor rgb="FF312E81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5" numFmtId="0" xfId="0" applyAlignment="1" applyBorder="1" applyFill="1" applyFont="1">
      <alignment horizontal="left" shrinkToFit="0" vertical="center" wrapText="1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2</v>
      </c>
      <c r="D3" s="2"/>
      <c r="E3" s="3"/>
      <c r="F3" s="5" t="s">
        <v>4</v>
      </c>
      <c r="G3" s="2"/>
      <c r="H3" s="3"/>
    </row>
    <row r="4" ht="5.25" customHeight="1"/>
    <row r="5" ht="19.5" customHeight="1">
      <c r="A5" s="6" t="s">
        <v>6</v>
      </c>
      <c r="B5" s="2"/>
      <c r="C5" s="2"/>
      <c r="D5" s="3"/>
      <c r="E5" s="7">
        <f>IFERROR(AVERAGE(E11,E12,E13,E15,E16,E17,E19,E20,E21),"")</f>
        <v>0.4867564534</v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19</v>
      </c>
      <c r="C10" s="14" t="s">
        <v>20</v>
      </c>
      <c r="D10" s="15"/>
      <c r="E10" s="16">
        <f>IFERROR(AVERAGE(E11,E12,E13),"")</f>
        <v>0.61</v>
      </c>
      <c r="F10" s="17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8">
        <f>IFERROR(AVERAGE(E11,E12,E13)*100,"")</f>
        <v>61</v>
      </c>
    </row>
    <row r="11" ht="18.0" customHeight="1">
      <c r="A11" s="19" t="s">
        <v>22</v>
      </c>
      <c r="B11" s="20" t="s">
        <v>19</v>
      </c>
      <c r="C11" s="21" t="s">
        <v>20</v>
      </c>
      <c r="D11" s="20" t="s">
        <v>23</v>
      </c>
      <c r="E11" s="23">
        <f>IF(H11="","",MAX(0,MIN(1,(H11-(56))/((92)-(56)))))</f>
        <v>0.63</v>
      </c>
      <c r="F11" s="24" t="str">
        <f t="shared" si="1"/>
        <v>On Track</v>
      </c>
      <c r="G11" s="20">
        <v>86.0</v>
      </c>
      <c r="H11" s="20">
        <v>78.68</v>
      </c>
    </row>
    <row r="12" ht="18.0" customHeight="1">
      <c r="A12" s="25" t="s">
        <v>25</v>
      </c>
      <c r="B12" s="26" t="s">
        <v>19</v>
      </c>
      <c r="C12" s="27" t="s">
        <v>26</v>
      </c>
      <c r="D12" s="26" t="s">
        <v>27</v>
      </c>
      <c r="E12" s="29">
        <f>IF(H12="","",MAX(0,MIN(1,H12/90)))</f>
        <v>1</v>
      </c>
      <c r="F12" s="30" t="str">
        <f t="shared" si="1"/>
        <v>Completed</v>
      </c>
      <c r="G12" s="26">
        <v>84.0</v>
      </c>
      <c r="H12" s="26">
        <v>90.0</v>
      </c>
    </row>
    <row r="13" ht="18.0" customHeight="1">
      <c r="A13" s="19" t="s">
        <v>29</v>
      </c>
      <c r="B13" s="20" t="s">
        <v>19</v>
      </c>
      <c r="C13" s="21" t="s">
        <v>31</v>
      </c>
      <c r="D13" s="20" t="s">
        <v>32</v>
      </c>
      <c r="E13" s="23">
        <f>IF(H13="","",MAX(0,MIN(1,(H13-(42))/((85)-(42)))))</f>
        <v>0.2</v>
      </c>
      <c r="F13" s="24" t="str">
        <f t="shared" si="1"/>
        <v>In Trouble</v>
      </c>
      <c r="G13" s="20">
        <v>78.0</v>
      </c>
      <c r="H13" s="20">
        <v>50.6</v>
      </c>
    </row>
    <row r="14" ht="19.5" customHeight="1">
      <c r="A14" s="12" t="s">
        <v>34</v>
      </c>
      <c r="B14" s="13" t="s">
        <v>19</v>
      </c>
      <c r="C14" s="14" t="s">
        <v>35</v>
      </c>
      <c r="D14" s="15"/>
      <c r="E14" s="16">
        <f>IFERROR(AVERAGE(E15,E16,E17),"")</f>
        <v>0.4936026936</v>
      </c>
      <c r="F14" s="17" t="str">
        <f t="shared" si="1"/>
        <v>At Risk</v>
      </c>
      <c r="G14" s="17">
        <v>100.0</v>
      </c>
      <c r="H14" s="18">
        <f>IFERROR(AVERAGE(E15,E16,E17)*100,"")</f>
        <v>49.36026936</v>
      </c>
    </row>
    <row r="15" ht="18.0" customHeight="1">
      <c r="A15" s="25" t="s">
        <v>36</v>
      </c>
      <c r="B15" s="26" t="s">
        <v>19</v>
      </c>
      <c r="C15" s="27" t="s">
        <v>35</v>
      </c>
      <c r="D15" s="26" t="s">
        <v>37</v>
      </c>
      <c r="E15" s="29">
        <f>IF(H15="","",MAX(0,MIN(1,((30)-H15)/((30)-(8)))))</f>
        <v>0.6363636364</v>
      </c>
      <c r="F15" s="30" t="str">
        <f t="shared" si="1"/>
        <v>On Track</v>
      </c>
      <c r="G15" s="26">
        <v>20.0</v>
      </c>
      <c r="H15" s="26">
        <v>16.0</v>
      </c>
    </row>
    <row r="16" ht="18.0" customHeight="1">
      <c r="A16" s="19" t="s">
        <v>39</v>
      </c>
      <c r="B16" s="20" t="s">
        <v>19</v>
      </c>
      <c r="C16" s="21" t="s">
        <v>40</v>
      </c>
      <c r="D16" s="20" t="s">
        <v>41</v>
      </c>
      <c r="E16" s="23">
        <f>IF(H16="","",MAX(0,MIN(1,(H16-(50))/((88)-(50)))))</f>
        <v>0.4</v>
      </c>
      <c r="F16" s="24" t="str">
        <f t="shared" si="1"/>
        <v>At Risk</v>
      </c>
      <c r="G16" s="20">
        <v>80.0</v>
      </c>
      <c r="H16" s="20">
        <v>65.2</v>
      </c>
    </row>
    <row r="17" ht="18.0" customHeight="1">
      <c r="A17" s="25" t="s">
        <v>42</v>
      </c>
      <c r="B17" s="26" t="s">
        <v>19</v>
      </c>
      <c r="C17" s="27" t="s">
        <v>43</v>
      </c>
      <c r="D17" s="26" t="s">
        <v>44</v>
      </c>
      <c r="E17" s="29">
        <f>IF(H17="","",IFERROR(MAX(0,MIN(1,12/H17)),""))</f>
        <v>0.4444444444</v>
      </c>
      <c r="F17" s="30" t="str">
        <f t="shared" si="1"/>
        <v>At Risk</v>
      </c>
      <c r="G17" s="26">
        <v>20.0</v>
      </c>
      <c r="H17" s="26">
        <v>27.0</v>
      </c>
    </row>
    <row r="18" ht="19.5" customHeight="1">
      <c r="A18" s="12" t="s">
        <v>46</v>
      </c>
      <c r="B18" s="13" t="s">
        <v>19</v>
      </c>
      <c r="C18" s="14" t="s">
        <v>47</v>
      </c>
      <c r="D18" s="15"/>
      <c r="E18" s="16">
        <f>IFERROR(AVERAGE(E19,E20,E21),"")</f>
        <v>0.3566666667</v>
      </c>
      <c r="F18" s="17" t="str">
        <f t="shared" si="1"/>
        <v>At Risk</v>
      </c>
      <c r="G18" s="17">
        <v>100.0</v>
      </c>
      <c r="H18" s="18">
        <f>IFERROR(AVERAGE(E19,E20,E21)*100,"")</f>
        <v>35.66666667</v>
      </c>
    </row>
    <row r="19" ht="18.0" customHeight="1">
      <c r="A19" s="19" t="s">
        <v>50</v>
      </c>
      <c r="B19" s="20" t="s">
        <v>19</v>
      </c>
      <c r="C19" s="21" t="s">
        <v>47</v>
      </c>
      <c r="D19" s="20" t="s">
        <v>51</v>
      </c>
      <c r="E19" s="23">
        <f>IF(H19="","",MAX(0,MIN(1,(H19-(62))/((95)-(62)))))</f>
        <v>0.63</v>
      </c>
      <c r="F19" s="24" t="str">
        <f t="shared" si="1"/>
        <v>On Track</v>
      </c>
      <c r="G19" s="20">
        <v>90.0</v>
      </c>
      <c r="H19" s="20">
        <v>82.79</v>
      </c>
    </row>
    <row r="20" ht="18.0" customHeight="1">
      <c r="A20" s="25" t="s">
        <v>52</v>
      </c>
      <c r="B20" s="26" t="s">
        <v>19</v>
      </c>
      <c r="C20" s="27" t="s">
        <v>53</v>
      </c>
      <c r="D20" s="26" t="s">
        <v>54</v>
      </c>
      <c r="E20" s="29">
        <f>IF(H20="","",MAX(0,MIN(1,(H20-(54))/((92)-(54)))))</f>
        <v>0.44</v>
      </c>
      <c r="F20" s="30" t="str">
        <f t="shared" si="1"/>
        <v>At Risk</v>
      </c>
      <c r="G20" s="26">
        <v>86.0</v>
      </c>
      <c r="H20" s="26">
        <v>70.72</v>
      </c>
    </row>
    <row r="21" ht="18.0" customHeight="1">
      <c r="A21" s="19" t="s">
        <v>56</v>
      </c>
      <c r="B21" s="20" t="s">
        <v>19</v>
      </c>
      <c r="C21" s="21" t="s">
        <v>57</v>
      </c>
      <c r="D21" s="20" t="s">
        <v>58</v>
      </c>
      <c r="E21" s="23">
        <f>IF(H21="","",MAX(0,MIN(1,(H21-(46))/((90)-(46)))))</f>
        <v>0</v>
      </c>
      <c r="F21" s="24" t="str">
        <f t="shared" si="1"/>
        <v>Not Started</v>
      </c>
      <c r="G21" s="20">
        <v>84.0</v>
      </c>
      <c r="H21" s="20">
        <v>46.0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3</v>
      </c>
      <c r="B3" s="3"/>
      <c r="C3" s="5" t="s">
        <v>5</v>
      </c>
      <c r="D3" s="2"/>
      <c r="E3" s="3"/>
      <c r="F3" s="5" t="s">
        <v>7</v>
      </c>
      <c r="G3" s="2"/>
      <c r="H3" s="3"/>
    </row>
    <row r="4" ht="5.25" customHeight="1"/>
    <row r="5" ht="19.5" customHeight="1">
      <c r="A5" s="6" t="s">
        <v>6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21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22" t="s">
        <v>24</v>
      </c>
      <c r="B11" s="20"/>
      <c r="C11" s="21"/>
      <c r="D11" s="20"/>
      <c r="E11" s="23" t="str">
        <f t="shared" ref="E11:E13" si="2">IF(OR(G11="",H11=""),"",MAX(0,MIN(1,H11/G11)))</f>
        <v/>
      </c>
      <c r="F11" s="24" t="str">
        <f t="shared" si="1"/>
        <v/>
      </c>
      <c r="G11" s="20"/>
      <c r="H11" s="20"/>
    </row>
    <row r="12" ht="18.0" customHeight="1">
      <c r="A12" s="28" t="s">
        <v>28</v>
      </c>
      <c r="B12" s="26"/>
      <c r="C12" s="27"/>
      <c r="D12" s="26"/>
      <c r="E12" s="29" t="str">
        <f t="shared" si="2"/>
        <v/>
      </c>
      <c r="F12" s="30" t="str">
        <f t="shared" si="1"/>
        <v/>
      </c>
      <c r="G12" s="26"/>
      <c r="H12" s="26"/>
    </row>
    <row r="13" ht="18.0" customHeight="1">
      <c r="A13" s="22" t="s">
        <v>30</v>
      </c>
      <c r="B13" s="20"/>
      <c r="C13" s="21"/>
      <c r="D13" s="20"/>
      <c r="E13" s="23" t="str">
        <f t="shared" si="2"/>
        <v/>
      </c>
      <c r="F13" s="24" t="str">
        <f t="shared" si="1"/>
        <v/>
      </c>
      <c r="G13" s="20"/>
      <c r="H13" s="20"/>
    </row>
    <row r="14" ht="19.5" customHeight="1">
      <c r="A14" s="12" t="s">
        <v>33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8" t="s">
        <v>38</v>
      </c>
      <c r="B15" s="26"/>
      <c r="C15" s="27"/>
      <c r="D15" s="26"/>
      <c r="E15" s="29" t="str">
        <f t="shared" ref="E15:E17" si="3">IF(OR(G15="",H15=""),"",MAX(0,MIN(1,H15/G15)))</f>
        <v/>
      </c>
      <c r="F15" s="30" t="str">
        <f t="shared" si="1"/>
        <v/>
      </c>
      <c r="G15" s="26"/>
      <c r="H15" s="26"/>
    </row>
    <row r="16" ht="18.0" customHeight="1">
      <c r="A16" s="22" t="s">
        <v>45</v>
      </c>
      <c r="B16" s="20"/>
      <c r="C16" s="21"/>
      <c r="D16" s="20"/>
      <c r="E16" s="23" t="str">
        <f t="shared" si="3"/>
        <v/>
      </c>
      <c r="F16" s="24" t="str">
        <f t="shared" si="1"/>
        <v/>
      </c>
      <c r="G16" s="20"/>
      <c r="H16" s="20"/>
    </row>
    <row r="17" ht="18.0" customHeight="1">
      <c r="A17" s="28" t="s">
        <v>48</v>
      </c>
      <c r="B17" s="26"/>
      <c r="C17" s="27"/>
      <c r="D17" s="26"/>
      <c r="E17" s="29" t="str">
        <f t="shared" si="3"/>
        <v/>
      </c>
      <c r="F17" s="30" t="str">
        <f t="shared" si="1"/>
        <v/>
      </c>
      <c r="G17" s="26"/>
      <c r="H17" s="26"/>
    </row>
    <row r="18" ht="19.5" customHeight="1">
      <c r="A18" s="12" t="s">
        <v>49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22" t="s">
        <v>55</v>
      </c>
      <c r="B19" s="20"/>
      <c r="C19" s="21"/>
      <c r="D19" s="20"/>
      <c r="E19" s="23" t="str">
        <f t="shared" ref="E19:E21" si="4">IF(OR(G19="",H19=""),"",MAX(0,MIN(1,H19/G19)))</f>
        <v/>
      </c>
      <c r="F19" s="24" t="str">
        <f t="shared" si="1"/>
        <v/>
      </c>
      <c r="G19" s="20"/>
      <c r="H19" s="20"/>
    </row>
    <row r="20" ht="18.0" customHeight="1">
      <c r="A20" s="28" t="s">
        <v>59</v>
      </c>
      <c r="B20" s="26"/>
      <c r="C20" s="27"/>
      <c r="D20" s="26"/>
      <c r="E20" s="29" t="str">
        <f t="shared" si="4"/>
        <v/>
      </c>
      <c r="F20" s="30" t="str">
        <f t="shared" si="1"/>
        <v/>
      </c>
      <c r="G20" s="26"/>
      <c r="H20" s="26"/>
    </row>
    <row r="21" ht="18.0" customHeight="1">
      <c r="A21" s="22" t="s">
        <v>60</v>
      </c>
      <c r="B21" s="20"/>
      <c r="C21" s="21"/>
      <c r="D21" s="20"/>
      <c r="E21" s="23" t="str">
        <f t="shared" si="4"/>
        <v/>
      </c>
      <c r="F21" s="24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2026-09-24T13:05:44Z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