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CJbefoyRfixNCjkCUoMxkSRqZFwFq/Ci3PsE6Gx6GU8="/>
    </ext>
  </extLst>
</workbook>
</file>

<file path=xl/sharedStrings.xml><?xml version="1.0" encoding="utf-8"?>
<sst xmlns="http://schemas.openxmlformats.org/spreadsheetml/2006/main" count="86" uniqueCount="61">
  <si>
    <t>Infrastructure OKR Tracker</t>
  </si>
  <si>
    <t>Editable OKR Template  ·  profit.co  ·  Government / Public Sector  ·  Operations · Public Services</t>
  </si>
  <si>
    <t>Company:</t>
  </si>
  <si>
    <t>Department:</t>
  </si>
  <si>
    <t>Quarter:</t>
  </si>
  <si>
    <t>Department:  Operations · Public Services</t>
  </si>
  <si>
    <t>Overall OKR Score (auto-calculated)</t>
  </si>
  <si>
    <t>Quarter:  Q4 2026</t>
  </si>
  <si>
    <t>ℹ  Enter your objective text in the O1/O2/O3 rows. Fill in each KR row with Name, Owner, Type, Plan, and Actual —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</si>
  <si>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</si>
  <si>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</si>
  <si>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</si>
  <si>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</si>
  <si>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</si>
  <si>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</si>
  <si>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</si>
  <si>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</si>
  <si>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                                                     "                                                        </t>
  </si>
  <si>
    <t xml:space="preserve">O1:  </t>
  </si>
  <si>
    <t>O1:  Maintain public infrastructure assets and respond faster to faults</t>
  </si>
  <si>
    <t>Q4-2026</t>
  </si>
  <si>
    <t>Katherine Ellis</t>
  </si>
  <si>
    <t>KR1.1</t>
  </si>
  <si>
    <t>KR1.1   Increase public infrastructure asset maintenance compliance rate from 54% to 82%</t>
  </si>
  <si>
    <t>KR1.2</t>
  </si>
  <si>
    <t>↑ Maintenance compliance</t>
  </si>
  <si>
    <t>KR1.3</t>
  </si>
  <si>
    <t xml:space="preserve">O2:  </t>
  </si>
  <si>
    <t>KR1.2   Keep critical infrastructure fault response time at or below 3 hours</t>
  </si>
  <si>
    <t>KR2.1</t>
  </si>
  <si>
    <t>Paul Hendricks</t>
  </si>
  <si>
    <t>≤ Fault response time</t>
  </si>
  <si>
    <t>KR2.2</t>
  </si>
  <si>
    <t>KR1.3   Increase infrastructure project on-time completion rate from 44% to 72%</t>
  </si>
  <si>
    <t>Grace Sullivan</t>
  </si>
  <si>
    <t>↑ On-time completion</t>
  </si>
  <si>
    <t>KR2.3</t>
  </si>
  <si>
    <t xml:space="preserve">O3:  </t>
  </si>
  <si>
    <t>O2:  Deliver infrastructure on budget and maximize facility use</t>
  </si>
  <si>
    <t>Nathan Wood</t>
  </si>
  <si>
    <t>KR3.1</t>
  </si>
  <si>
    <t>KR2.1   Increase infrastructure project within-budget completion rate from 48% to 78%</t>
  </si>
  <si>
    <t>↑ Within-budget completion</t>
  </si>
  <si>
    <t>KR3.2</t>
  </si>
  <si>
    <t>KR3.3</t>
  </si>
  <si>
    <t>KR2.2   Increase public facility utilization rate from 58% to 80%</t>
  </si>
  <si>
    <t>Olivia Barnes</t>
  </si>
  <si>
    <t>↑ Facility utilization</t>
  </si>
  <si>
    <t>KR2.3   Reduce unplanned infrastructure downtime from 240 to 80 hours per quarter</t>
  </si>
  <si>
    <t>Simon Clarke</t>
  </si>
  <si>
    <t>↓ Unplanned downtime</t>
  </si>
  <si>
    <t>O3:  Advance capital delivery and inspection compliance</t>
  </si>
  <si>
    <t>Hannah Mitchell</t>
  </si>
  <si>
    <t>KR3.1   Increase infrastructure capital project milestone completion rate from 52% to 80%</t>
  </si>
  <si>
    <t>↑ Milestone completion</t>
  </si>
  <si>
    <t>KR3.2   Reduce deferred maintenance backlog value from $8.4M to $3.2M</t>
  </si>
  <si>
    <t>Richard Powell</t>
  </si>
  <si>
    <t>↓ Maintenance backlog</t>
  </si>
  <si>
    <t>KR3.3   Hold infrastructure inspection compliance rate at or above 90%</t>
  </si>
  <si>
    <t>Diane Foster</t>
  </si>
  <si>
    <t>≥ Inspection compliance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</si>
</sst>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6">
    <font>
      <sz val="11.0"/>
      <color theme="1"/>
      <name val="Calibri"/>
      <scheme val="minor"/>
    </font>
    <font>
      <b/>
      <sz val="16.0"/>
      <color rgb="FF4F46E5"/>
      <name val="Arial"/>
    </font>
    <font/>
    <font>
      <sz val="9.0"/>
      <color rgb="FF6366F1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4F46E5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4F46E5"/>
      <name val="Arial"/>
    </font>
    <font>
      <sz val="8.0"/>
      <color rgb="FF374151"/>
      <name val="Arial"/>
    </font>
    <font>
      <sz val="11.0"/>
      <color theme="1"/>
      <name val="Calibri"/>
    </font>
    <font>
      <b/>
      <sz val="8.0"/>
      <color rgb="FF4F46E5"/>
      <name val="Arial"/>
    </font>
    <font>
      <b/>
      <sz val="8.0"/>
      <color rgb="FF374151"/>
      <name val="Arial"/>
    </font>
    <font>
      <sz val="8.0"/>
      <color rgb="FF9CA3AF"/>
      <name val="Arial"/>
    </font>
    <font>
      <sz val="8.0"/>
      <color rgb="FF111827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EF2FF"/>
        <bgColor rgb="FFEEF2FF"/>
      </patternFill>
    </fill>
    <fill>
      <patternFill patternType="solid">
        <fgColor rgb="FFF8FAFC"/>
        <bgColor rgb="FFF8FAFC"/>
      </patternFill>
    </fill>
    <fill>
      <patternFill patternType="solid">
        <fgColor rgb="FFC7D2FE"/>
        <bgColor rgb="FFC7D2FE"/>
      </patternFill>
    </fill>
    <fill>
      <patternFill patternType="solid">
        <fgColor rgb="FFFEF9C3"/>
        <bgColor rgb="FFFEF9C3"/>
      </patternFill>
    </fill>
    <fill>
      <patternFill patternType="solid">
        <fgColor rgb="FF312E81"/>
        <bgColor rgb="FF312E81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1" fillId="2" fontId="5" numFmtId="0" xfId="0" applyAlignment="1" applyBorder="1" applyFill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1"/>
    </xf>
    <xf borderId="4" fillId="2" fontId="10" numFmtId="0" xfId="0" applyAlignment="1" applyBorder="1" applyFill="1" applyFon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shrinkToFit="0" vertical="bottom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3" numFmtId="0" xfId="0" applyAlignment="1" applyBorder="1" applyFill="1" applyFont="1">
      <alignment horizontal="center" shrinkToFit="0" vertical="center" wrapText="0"/>
    </xf>
    <xf borderId="4" fillId="2" fontId="12" numFmtId="164" xfId="0" applyAlignment="1" applyBorder="1" applyFill="1" applyFont="1" applyNumberForma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1"/>
    </xf>
    <xf borderId="4" fillId="7" fontId="10" numFmtId="0" xfId="0" applyAlignment="1" applyBorder="1" applyFill="1" applyFont="1">
      <alignment horizontal="center" shrinkToFit="0" vertical="center" wrapText="0"/>
    </xf>
    <xf borderId="4" fillId="7" fontId="10" numFmtId="0" xfId="0" applyAlignment="1" applyBorder="1" applyFill="1" applyFont="1">
      <alignment horizontal="left" shrinkToFit="0" vertical="center" wrapText="0"/>
    </xf>
    <xf borderId="4" fillId="7" fontId="12" numFmtId="9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center" shrinkToFit="0" vertical="center" wrapText="0"/>
    </xf>
    <xf borderId="4" fillId="7" fontId="15" numFmtId="0" xfId="0" applyAlignment="1" applyBorder="1" applyFill="1" applyFont="1">
      <alignment horizontal="left" shrinkToFit="0" vertical="center" wrapText="1"/>
    </xf>
    <xf borderId="4" fillId="3" fontId="14" numFmtId="0" xfId="0" applyAlignment="1" applyBorder="1" applyFill="1" applyFont="1">
      <alignment horizontal="left" shrinkToFit="0" vertical="center" wrapText="1"/>
    </xf>
    <xf borderId="4" fillId="3" fontId="10" numFmtId="0" xfId="0" applyAlignment="1" applyBorder="1" applyFill="1" applyFont="1">
      <alignment horizontal="center" shrinkToFit="0" vertical="center" wrapText="0"/>
    </xf>
    <xf borderId="4" fillId="3" fontId="10" numFmtId="0" xfId="0" applyAlignment="1" applyBorder="1" applyFill="1" applyFont="1">
      <alignment horizontal="left" shrinkToFit="0" vertical="center" wrapText="0"/>
    </xf>
    <xf borderId="4" fillId="3" fontId="12" numFmtId="9" xfId="0" applyAlignment="1" applyBorder="1" applyFill="1" applyFont="1" applyNumberFormat="1">
      <alignment horizontal="center" shrinkToFit="0" vertical="center" wrapText="0"/>
    </xf>
    <xf borderId="4" fillId="3" fontId="13" numFmtId="0" xfId="0" applyAlignment="1" applyBorder="1" applyFill="1" applyFont="1">
      <alignment horizontal="center" shrinkToFit="0" vertical="center" wrapText="0"/>
    </xf>
    <xf borderId="4" fillId="3" fontId="15" numFmtId="0" xfId="0" applyAlignment="1" applyBorder="1" applyFill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3"/>
      <c r="C3" s="5" t="s">
        <v>5</v>
      </c>
      <c r="D3" s="2"/>
      <c r="E3" s="3"/>
      <c r="F3" s="5" t="s">
        <v>7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>
        <f>IFERROR(AVERAGE(E11,E12,E13,E15,E16,E17,E19,E20,E21),"")</f>
        <v>0.4844444444</v>
      </c>
      <c r="F5" s="2"/>
      <c r="G5" s="2"/>
      <c r="H5" s="3"/>
    </row>
    <row r="6" ht="4.5" customHeight="1"/>
    <row r="7" ht="20.25" customHeight="1">
      <c r="A7" s="13" t="s">
        <v>17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19</v>
      </c>
      <c r="B10" s="12" t="s">
        <v>20</v>
      </c>
      <c r="C10" s="14" t="s">
        <v>21</v>
      </c>
      <c r="D10" s="15"/>
      <c r="E10" s="16">
        <f>IFERROR(AVERAGE(E11,E12,E13),"")</f>
        <v>0.4433333333</v>
      </c>
      <c r="F10" s="17" t="str">
        <f t="shared" ref="F10:F21" si="1">IF(E10="","",IF(E10&lt;=0,"Not Started",IF(E10&gt;=1,"Completed",IF(E10&gt;=0.6,"On Track",IF(E10&gt;=0.3,"At Risk","In Trouble")))))</f>
        <v>At Risk</v>
      </c>
      <c r="G10" s="17">
        <v>100.0</v>
      </c>
      <c r="H10" s="18">
        <f>IFERROR(AVERAGE(E11,E12,E13)*100,"")</f>
        <v>44.33333333</v>
      </c>
    </row>
    <row r="11" ht="18.0" customHeight="1">
      <c r="A11" s="24" t="s">
        <v>23</v>
      </c>
      <c r="B11" s="20" t="s">
        <v>20</v>
      </c>
      <c r="C11" s="21" t="s">
        <v>21</v>
      </c>
      <c r="D11" s="20" t="s">
        <v>25</v>
      </c>
      <c r="E11" s="22">
        <f>IF(H11="","",MAX(0,MIN(1,(H11-(54))/((82)-(54)))))</f>
        <v>0.63</v>
      </c>
      <c r="F11" s="23" t="str">
        <f t="shared" si="1"/>
        <v>On Track</v>
      </c>
      <c r="G11" s="20">
        <v>78.0</v>
      </c>
      <c r="H11" s="20">
        <v>71.64</v>
      </c>
    </row>
    <row r="12" ht="18.0" customHeight="1">
      <c r="A12" s="30" t="s">
        <v>28</v>
      </c>
      <c r="B12" s="26" t="s">
        <v>20</v>
      </c>
      <c r="C12" s="27" t="s">
        <v>30</v>
      </c>
      <c r="D12" s="26" t="s">
        <v>31</v>
      </c>
      <c r="E12" s="28">
        <f>IF(H12="","",IFERROR(MAX(0,MIN(1,3/H12)),""))</f>
        <v>0.5</v>
      </c>
      <c r="F12" s="29" t="str">
        <f t="shared" si="1"/>
        <v>At Risk</v>
      </c>
      <c r="G12" s="26">
        <v>5.0</v>
      </c>
      <c r="H12" s="26">
        <v>6.0</v>
      </c>
    </row>
    <row r="13" ht="18.0" customHeight="1">
      <c r="A13" s="24" t="s">
        <v>33</v>
      </c>
      <c r="B13" s="20" t="s">
        <v>20</v>
      </c>
      <c r="C13" s="21" t="s">
        <v>34</v>
      </c>
      <c r="D13" s="20" t="s">
        <v>35</v>
      </c>
      <c r="E13" s="22">
        <f>IF(H13="","",MAX(0,MIN(1,(H13-(44))/((72)-(44)))))</f>
        <v>0.2</v>
      </c>
      <c r="F13" s="23" t="str">
        <f t="shared" si="1"/>
        <v>In Trouble</v>
      </c>
      <c r="G13" s="20">
        <v>66.0</v>
      </c>
      <c r="H13" s="20">
        <v>49.6</v>
      </c>
    </row>
    <row r="14" ht="19.5" customHeight="1">
      <c r="A14" s="11" t="s">
        <v>38</v>
      </c>
      <c r="B14" s="12" t="s">
        <v>20</v>
      </c>
      <c r="C14" s="14" t="s">
        <v>39</v>
      </c>
      <c r="D14" s="15"/>
      <c r="E14" s="16">
        <f>IFERROR(AVERAGE(E15,E16,E17),"")</f>
        <v>0.4666666667</v>
      </c>
      <c r="F14" s="17" t="str">
        <f t="shared" si="1"/>
        <v>At Risk</v>
      </c>
      <c r="G14" s="17">
        <v>100.0</v>
      </c>
      <c r="H14" s="18">
        <f>IFERROR(AVERAGE(E15,E16,E17)*100,"")</f>
        <v>46.66666667</v>
      </c>
    </row>
    <row r="15" ht="18.0" customHeight="1">
      <c r="A15" s="30" t="s">
        <v>41</v>
      </c>
      <c r="B15" s="26" t="s">
        <v>20</v>
      </c>
      <c r="C15" s="27" t="s">
        <v>39</v>
      </c>
      <c r="D15" s="26" t="s">
        <v>42</v>
      </c>
      <c r="E15" s="28">
        <f>IF(H15="","",MAX(0,MIN(1,(H15-(48))/((78)-(48)))))</f>
        <v>0.62</v>
      </c>
      <c r="F15" s="29" t="str">
        <f t="shared" si="1"/>
        <v>On Track</v>
      </c>
      <c r="G15" s="26">
        <v>72.0</v>
      </c>
      <c r="H15" s="26">
        <v>66.6</v>
      </c>
    </row>
    <row r="16" ht="18.0" customHeight="1">
      <c r="A16" s="24" t="s">
        <v>45</v>
      </c>
      <c r="B16" s="20" t="s">
        <v>20</v>
      </c>
      <c r="C16" s="21" t="s">
        <v>46</v>
      </c>
      <c r="D16" s="20" t="s">
        <v>47</v>
      </c>
      <c r="E16" s="22">
        <f>IF(H16="","",MAX(0,MIN(1,(H16-(58))/((80)-(58)))))</f>
        <v>0.4</v>
      </c>
      <c r="F16" s="23" t="str">
        <f t="shared" si="1"/>
        <v>At Risk</v>
      </c>
      <c r="G16" s="20">
        <v>76.0</v>
      </c>
      <c r="H16" s="20">
        <v>66.8</v>
      </c>
    </row>
    <row r="17" ht="18.0" customHeight="1">
      <c r="A17" s="30" t="s">
        <v>48</v>
      </c>
      <c r="B17" s="26" t="s">
        <v>20</v>
      </c>
      <c r="C17" s="27" t="s">
        <v>49</v>
      </c>
      <c r="D17" s="26" t="s">
        <v>50</v>
      </c>
      <c r="E17" s="28">
        <f>IF(H17="","",MAX(0,MIN(1,((240)-H17)/((240)-(80)))))</f>
        <v>0.38</v>
      </c>
      <c r="F17" s="29" t="str">
        <f t="shared" si="1"/>
        <v>At Risk</v>
      </c>
      <c r="G17" s="26">
        <v>130.0</v>
      </c>
      <c r="H17" s="26">
        <v>179.2</v>
      </c>
    </row>
    <row r="18" ht="19.5" customHeight="1">
      <c r="A18" s="11" t="s">
        <v>51</v>
      </c>
      <c r="B18" s="12" t="s">
        <v>20</v>
      </c>
      <c r="C18" s="14" t="s">
        <v>52</v>
      </c>
      <c r="D18" s="15"/>
      <c r="E18" s="16">
        <f>IFERROR(AVERAGE(E19,E20,E21),"")</f>
        <v>0.5433333333</v>
      </c>
      <c r="F18" s="17" t="str">
        <f t="shared" si="1"/>
        <v>At Risk</v>
      </c>
      <c r="G18" s="17">
        <v>100.0</v>
      </c>
      <c r="H18" s="18">
        <f>IFERROR(AVERAGE(E19,E20,E21)*100,"")</f>
        <v>54.33333333</v>
      </c>
    </row>
    <row r="19" ht="18.0" customHeight="1">
      <c r="A19" s="24" t="s">
        <v>53</v>
      </c>
      <c r="B19" s="20" t="s">
        <v>20</v>
      </c>
      <c r="C19" s="21" t="s">
        <v>52</v>
      </c>
      <c r="D19" s="20" t="s">
        <v>54</v>
      </c>
      <c r="E19" s="22">
        <f>IF(H19="","",MAX(0,MIN(1,(H19-(52))/((80)-(52)))))</f>
        <v>0.63</v>
      </c>
      <c r="F19" s="23" t="str">
        <f t="shared" si="1"/>
        <v>On Track</v>
      </c>
      <c r="G19" s="20">
        <v>74.0</v>
      </c>
      <c r="H19" s="20">
        <v>69.64</v>
      </c>
    </row>
    <row r="20" ht="18.0" customHeight="1">
      <c r="A20" s="30" t="s">
        <v>55</v>
      </c>
      <c r="B20" s="26" t="s">
        <v>20</v>
      </c>
      <c r="C20" s="27" t="s">
        <v>56</v>
      </c>
      <c r="D20" s="26" t="s">
        <v>57</v>
      </c>
      <c r="E20" s="28">
        <f>IF(H20="","",MAX(0,MIN(1,((8.4)-H20)/((8.4)-(3.2)))))</f>
        <v>0</v>
      </c>
      <c r="F20" s="29" t="str">
        <f t="shared" si="1"/>
        <v>Not Started</v>
      </c>
      <c r="G20" s="26">
        <v>6.0</v>
      </c>
      <c r="H20" s="26">
        <v>8.4</v>
      </c>
    </row>
    <row r="21" ht="18.0" customHeight="1">
      <c r="A21" s="24" t="s">
        <v>58</v>
      </c>
      <c r="B21" s="20" t="s">
        <v>20</v>
      </c>
      <c r="C21" s="21" t="s">
        <v>59</v>
      </c>
      <c r="D21" s="20" t="s">
        <v>60</v>
      </c>
      <c r="E21" s="22">
        <f>IF(H21="","",MAX(0,MIN(1,H21/90)))</f>
        <v>1</v>
      </c>
      <c r="F21" s="23" t="str">
        <f t="shared" si="1"/>
        <v>Completed</v>
      </c>
      <c r="G21" s="20">
        <v>84.0</v>
      </c>
      <c r="H21" s="20">
        <v>90.0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2.0"/>
    <col customWidth="1" min="2" max="2" width="11.0"/>
    <col customWidth="1" min="3" max="4" width="24.0"/>
    <col customWidth="1" min="5" max="5" width="11.0"/>
    <col customWidth="1" min="6" max="6" width="16.0"/>
    <col customWidth="1" min="7" max="8" width="11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3"/>
      <c r="C3" s="5" t="s">
        <v>3</v>
      </c>
      <c r="D3" s="2"/>
      <c r="E3" s="3"/>
      <c r="F3" s="5" t="s">
        <v>4</v>
      </c>
      <c r="G3" s="2"/>
      <c r="H3" s="3"/>
    </row>
    <row r="4" ht="5.25" customHeight="1"/>
    <row r="5" ht="19.5" customHeight="1">
      <c r="A5" s="6" t="s">
        <v>6</v>
      </c>
      <c r="B5" s="2"/>
      <c r="C5" s="2"/>
      <c r="D5" s="3"/>
      <c r="E5" s="7" t="str">
        <f>IFERROR(AVERAGE(E11,E12,E13,E15,E16,E17,E19,E20,E21),"")</f>
        <v/>
      </c>
      <c r="F5" s="2"/>
      <c r="G5" s="2"/>
      <c r="H5" s="3"/>
    </row>
    <row r="6" ht="4.5" customHeight="1"/>
    <row r="7" ht="20.25" customHeight="1">
      <c r="A7" s="8" t="s">
        <v>8</v>
      </c>
      <c r="B7" s="2"/>
      <c r="C7" s="2"/>
      <c r="D7" s="2"/>
      <c r="E7" s="2"/>
      <c r="F7" s="2"/>
      <c r="G7" s="2"/>
      <c r="H7" s="3"/>
    </row>
    <row r="8" ht="4.5" customHeight="1"/>
    <row r="9" ht="19.5" customHeight="1">
      <c r="A9" s="9" t="s">
        <v>9</v>
      </c>
      <c r="B9" s="10" t="s">
        <v>10</v>
      </c>
      <c r="C9" s="10" t="s">
        <v>11</v>
      </c>
      <c r="D9" s="10" t="s">
        <v>12</v>
      </c>
      <c r="E9" s="10" t="s">
        <v>13</v>
      </c>
      <c r="F9" s="10" t="s">
        <v>14</v>
      </c>
      <c r="G9" s="10" t="s">
        <v>15</v>
      </c>
      <c r="H9" s="10" t="s">
        <v>16</v>
      </c>
    </row>
    <row r="10" ht="19.5" customHeight="1">
      <c r="A10" s="11" t="s">
        <v>18</v>
      </c>
      <c r="B10" s="12"/>
      <c r="C10" s="14"/>
      <c r="D10" s="15"/>
      <c r="E10" s="16" t="str">
        <f>IFERROR(AVERAGE(E11,E12,E13),"")</f>
        <v/>
      </c>
      <c r="F10" s="17" t="str">
        <f t="shared" ref="F10:F21" si="1">IF(E10="","",IF(E10&lt;=0,"Not Started",IF(E10&gt;=1,"Completed",IF(E10&gt;=0.6,"On Track",IF(E10&gt;=0.3,"At Risk","In Trouble")))))</f>
        <v/>
      </c>
      <c r="G10" s="17"/>
      <c r="H10" s="18" t="str">
        <f>IFERROR(AVERAGE(E11,E12,E13)*100,"")</f>
        <v/>
      </c>
    </row>
    <row r="11" ht="18.0" customHeight="1">
      <c r="A11" s="19" t="s">
        <v>22</v>
      </c>
      <c r="B11" s="20"/>
      <c r="C11" s="21"/>
      <c r="D11" s="20"/>
      <c r="E11" s="22" t="str">
        <f t="shared" ref="E11:E13" si="2">IF(OR(G11="",H11=""),"",MAX(0,MIN(1,H11/G11)))</f>
        <v/>
      </c>
      <c r="F11" s="23" t="str">
        <f t="shared" si="1"/>
        <v/>
      </c>
      <c r="G11" s="20"/>
      <c r="H11" s="20"/>
    </row>
    <row r="12" ht="18.0" customHeight="1">
      <c r="A12" s="25" t="s">
        <v>24</v>
      </c>
      <c r="B12" s="26"/>
      <c r="C12" s="27"/>
      <c r="D12" s="26"/>
      <c r="E12" s="28" t="str">
        <f t="shared" si="2"/>
        <v/>
      </c>
      <c r="F12" s="29" t="str">
        <f t="shared" si="1"/>
        <v/>
      </c>
      <c r="G12" s="26"/>
      <c r="H12" s="26"/>
    </row>
    <row r="13" ht="18.0" customHeight="1">
      <c r="A13" s="19" t="s">
        <v>26</v>
      </c>
      <c r="B13" s="20"/>
      <c r="C13" s="21"/>
      <c r="D13" s="20"/>
      <c r="E13" s="22" t="str">
        <f t="shared" si="2"/>
        <v/>
      </c>
      <c r="F13" s="23" t="str">
        <f t="shared" si="1"/>
        <v/>
      </c>
      <c r="G13" s="20"/>
      <c r="H13" s="20"/>
    </row>
    <row r="14" ht="19.5" customHeight="1">
      <c r="A14" s="11" t="s">
        <v>27</v>
      </c>
      <c r="B14" s="12"/>
      <c r="C14" s="14"/>
      <c r="D14" s="15"/>
      <c r="E14" s="16" t="str">
        <f>IFERROR(AVERAGE(E15,E16,E17),"")</f>
        <v/>
      </c>
      <c r="F14" s="17" t="str">
        <f t="shared" si="1"/>
        <v/>
      </c>
      <c r="G14" s="17"/>
      <c r="H14" s="18" t="str">
        <f>IFERROR(AVERAGE(E15,E16,E17)*100,"")</f>
        <v/>
      </c>
    </row>
    <row r="15" ht="18.0" customHeight="1">
      <c r="A15" s="25" t="s">
        <v>29</v>
      </c>
      <c r="B15" s="26"/>
      <c r="C15" s="27"/>
      <c r="D15" s="26"/>
      <c r="E15" s="28" t="str">
        <f t="shared" ref="E15:E17" si="3">IF(OR(G15="",H15=""),"",MAX(0,MIN(1,H15/G15)))</f>
        <v/>
      </c>
      <c r="F15" s="29" t="str">
        <f t="shared" si="1"/>
        <v/>
      </c>
      <c r="G15" s="26"/>
      <c r="H15" s="26"/>
    </row>
    <row r="16" ht="18.0" customHeight="1">
      <c r="A16" s="19" t="s">
        <v>32</v>
      </c>
      <c r="B16" s="20"/>
      <c r="C16" s="21"/>
      <c r="D16" s="20"/>
      <c r="E16" s="22" t="str">
        <f t="shared" si="3"/>
        <v/>
      </c>
      <c r="F16" s="23" t="str">
        <f t="shared" si="1"/>
        <v/>
      </c>
      <c r="G16" s="20"/>
      <c r="H16" s="20"/>
    </row>
    <row r="17" ht="18.0" customHeight="1">
      <c r="A17" s="25" t="s">
        <v>36</v>
      </c>
      <c r="B17" s="26"/>
      <c r="C17" s="27"/>
      <c r="D17" s="26"/>
      <c r="E17" s="28" t="str">
        <f t="shared" si="3"/>
        <v/>
      </c>
      <c r="F17" s="29" t="str">
        <f t="shared" si="1"/>
        <v/>
      </c>
      <c r="G17" s="26"/>
      <c r="H17" s="26"/>
    </row>
    <row r="18" ht="19.5" customHeight="1">
      <c r="A18" s="11" t="s">
        <v>37</v>
      </c>
      <c r="B18" s="12"/>
      <c r="C18" s="14"/>
      <c r="D18" s="15"/>
      <c r="E18" s="16" t="str">
        <f>IFERROR(AVERAGE(E19,E20,E21),"")</f>
        <v/>
      </c>
      <c r="F18" s="17" t="str">
        <f t="shared" si="1"/>
        <v/>
      </c>
      <c r="G18" s="17"/>
      <c r="H18" s="18" t="str">
        <f>IFERROR(AVERAGE(E19,E20,E21)*100,"")</f>
        <v/>
      </c>
    </row>
    <row r="19" ht="18.0" customHeight="1">
      <c r="A19" s="19" t="s">
        <v>40</v>
      </c>
      <c r="B19" s="20"/>
      <c r="C19" s="21"/>
      <c r="D19" s="20"/>
      <c r="E19" s="22" t="str">
        <f t="shared" ref="E19:E21" si="4">IF(OR(G19="",H19=""),"",MAX(0,MIN(1,H19/G19)))</f>
        <v/>
      </c>
      <c r="F19" s="23" t="str">
        <f t="shared" si="1"/>
        <v/>
      </c>
      <c r="G19" s="20"/>
      <c r="H19" s="20"/>
    </row>
    <row r="20" ht="18.0" customHeight="1">
      <c r="A20" s="25" t="s">
        <v>43</v>
      </c>
      <c r="B20" s="26"/>
      <c r="C20" s="27"/>
      <c r="D20" s="26"/>
      <c r="E20" s="28" t="str">
        <f t="shared" si="4"/>
        <v/>
      </c>
      <c r="F20" s="29" t="str">
        <f t="shared" si="1"/>
        <v/>
      </c>
      <c r="G20" s="26"/>
      <c r="H20" s="26"/>
    </row>
    <row r="21" ht="18.0" customHeight="1">
      <c r="A21" s="19" t="s">
        <v>44</v>
      </c>
      <c r="B21" s="20"/>
      <c r="C21" s="21"/>
      <c r="D21" s="20"/>
      <c r="E21" s="22" t="str">
        <f t="shared" si="4"/>
        <v/>
      </c>
      <c r="F21" s="23" t="str">
        <f t="shared" si="1"/>
        <v/>
      </c>
      <c r="G21" s="20"/>
      <c r="H21" s="20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B3"/>
    <mergeCell ref="C3:E3"/>
    <mergeCell ref="F3:H3"/>
    <mergeCell ref="A5:D5"/>
    <mergeCell ref="E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2026-09-24T15:44:23Z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