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BG/CtnTFZUAcdr4wcLQqv288R4zvGlmvGjRmBjDPy+k="/>
    </ext>
  </extLst>
</workbook>
</file>

<file path=xl/sharedStrings.xml><?xml version="1.0" encoding="utf-8"?>
<sst xmlns="http://schemas.openxmlformats.org/spreadsheetml/2006/main" count="86" uniqueCount="57">
  <si>
    <t>Agency Staff Reduction OKR Tracker</t>
  </si>
  <si>
    <t>Editable OKR Template  ·  profit.co  ·  Healthcare / MedTech  ·  HR / People  ·  Clinical Staffing Operations</t>
  </si>
  <si>
    <t>Department:  HR / People · Clinical Staffing Operations</t>
  </si>
  <si>
    <t>Company:</t>
  </si>
  <si>
    <t>Quarter:  Q4 2026</t>
  </si>
  <si>
    <t>Department:</t>
  </si>
  <si>
    <t>Overall OKR Score (auto-calculated)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</si>
  <si>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</si>
  <si>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</si>
  <si>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</si>
  <si>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ℹ  Enter your objectives, then each KR's Owner, Type, Plan (target) and Actual (current). Progress and Lifecycle Status calculate automatically.</t>
  </si>
  <si>
    <t>Period</t>
  </si>
  <si>
    <t>Owner(s)</t>
  </si>
  <si>
    <t>Type</t>
  </si>
  <si>
    <t>Progress</t>
  </si>
  <si>
    <t>Lifecycle Status</t>
  </si>
  <si>
    <t>Plan</t>
  </si>
  <si>
    <t>Actual</t>
  </si>
  <si>
    <t>O1:  Cut the health system's dependence on agency and contract clinical labor</t>
  </si>
  <si>
    <t>Q4-2026</t>
  </si>
  <si>
    <t>Diane Whitfield</t>
  </si>
  <si>
    <t xml:space="preserve">O1:  </t>
  </si>
  <si>
    <t xml:space="preserve">      Reduce agency labor from 22% to 10% of total clinical labor cost</t>
  </si>
  <si>
    <t>↓  Agency labor share</t>
  </si>
  <si>
    <t xml:space="preserve">      KR1.1</t>
  </si>
  <si>
    <t xml:space="preserve">      Reduce active contract (agency) clinical FTEs from 180 to 60</t>
  </si>
  <si>
    <t>Marcus Ellison</t>
  </si>
  <si>
    <t>↓  Contract clinical FTEs</t>
  </si>
  <si>
    <t xml:space="preserve">      Cut monthly clinical overtime hours from 8,000 to 3,000</t>
  </si>
  <si>
    <t>Karen Delgado</t>
  </si>
  <si>
    <t>↓  Monthly overtime hours</t>
  </si>
  <si>
    <t xml:space="preserve">      KR1.2</t>
  </si>
  <si>
    <t>O2:  Build internal float-pool capacity that replaces agency coverage</t>
  </si>
  <si>
    <t>Anita Rao</t>
  </si>
  <si>
    <t xml:space="preserve">      KR1.3</t>
  </si>
  <si>
    <t xml:space="preserve">O2:  </t>
  </si>
  <si>
    <t xml:space="preserve">      Raise internal float-pool shift fill rate from 40% to 75%</t>
  </si>
  <si>
    <t>↑  Float-pool fill rate</t>
  </si>
  <si>
    <t xml:space="preserve">      KR2.1</t>
  </si>
  <si>
    <t xml:space="preserve">      Grow internal float-pool / PRN headcount from 30 to 90 clinicians</t>
  </si>
  <si>
    <t>↑  Float-pool headcount</t>
  </si>
  <si>
    <t xml:space="preserve">      Cross-train internal nurses for flexible deployment from 50 to 150</t>
  </si>
  <si>
    <t>↑  Cross-trained nurses</t>
  </si>
  <si>
    <t xml:space="preserve">      KR2.2</t>
  </si>
  <si>
    <t xml:space="preserve">      KR2.3</t>
  </si>
  <si>
    <t>O3:  Enforce vendor rate discipline and consolidate agency spend</t>
  </si>
  <si>
    <t>Trevor Nash</t>
  </si>
  <si>
    <t xml:space="preserve">O3:  </t>
  </si>
  <si>
    <t xml:space="preserve">      Raise agency vendor rate-card compliance from 60% to 100% of invoices</t>
  </si>
  <si>
    <t>↑  Rate-card compliance</t>
  </si>
  <si>
    <t xml:space="preserve">      Reduce average agency hourly bill rate from $95 to $70</t>
  </si>
  <si>
    <t xml:space="preserve">      KR3.1</t>
  </si>
  <si>
    <t>↓  Avg agency bill rate</t>
  </si>
  <si>
    <t xml:space="preserve">      Consolidate agency spend onto 20 preferred VMS-contracted vendors from 5</t>
  </si>
  <si>
    <t>↑  Preferred VMS vendors</t>
  </si>
  <si>
    <t xml:space="preserve">      KR3.2</t>
  </si>
  <si>
    <t xml:space="preserve">      KR3.3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</si>
</sst>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EF9C3"/>
        <bgColor rgb="FFFEF9C3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1" fillId="7" fontId="7" numFmtId="0" xfId="0" applyAlignment="1" applyBorder="1" applyFill="1" applyFont="1">
      <alignment horizontal="left" shrinkToFit="0" vertical="center" wrapText="1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4</v>
      </c>
      <c r="H3" s="3"/>
    </row>
    <row r="4" ht="6.0" customHeight="1"/>
    <row r="5" ht="19.5" customHeight="1">
      <c r="A5" s="6" t="s">
        <v>6</v>
      </c>
      <c r="G5" s="7">
        <f>IFERROR(AVERAGE(E11,E12,E13,E15,E16,E17,E19,E20,E21),"")</f>
        <v>0.4454232804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0.6916666667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22</v>
      </c>
      <c r="B11" s="19" t="s">
        <v>19</v>
      </c>
      <c r="C11" s="20" t="s">
        <v>20</v>
      </c>
      <c r="D11" s="19" t="s">
        <v>23</v>
      </c>
      <c r="E11" s="21">
        <f>IF(H11="","",MAX(0,MIN(1,(22-H11)/(22-10))))</f>
        <v>0.6333333333</v>
      </c>
      <c r="F11" s="19" t="str">
        <f t="shared" si="1"/>
        <v>On Track</v>
      </c>
      <c r="G11" s="22">
        <v>13.0</v>
      </c>
      <c r="H11" s="22">
        <v>14.4</v>
      </c>
    </row>
    <row r="12" ht="30.0" customHeight="1">
      <c r="A12" s="18" t="s">
        <v>25</v>
      </c>
      <c r="B12" s="19" t="s">
        <v>19</v>
      </c>
      <c r="C12" s="20" t="s">
        <v>26</v>
      </c>
      <c r="D12" s="19" t="s">
        <v>27</v>
      </c>
      <c r="E12" s="21">
        <f>IF(H12="","",MAX(0,MIN(1,(180-H12)/(180-60))))</f>
        <v>0.4416666667</v>
      </c>
      <c r="F12" s="19" t="str">
        <f t="shared" si="1"/>
        <v>At Risk</v>
      </c>
      <c r="G12" s="22">
        <v>95.0</v>
      </c>
      <c r="H12" s="22">
        <v>127.0</v>
      </c>
    </row>
    <row r="13" ht="30.0" customHeight="1">
      <c r="A13" s="18" t="s">
        <v>28</v>
      </c>
      <c r="B13" s="19" t="s">
        <v>19</v>
      </c>
      <c r="C13" s="20" t="s">
        <v>29</v>
      </c>
      <c r="D13" s="19" t="s">
        <v>30</v>
      </c>
      <c r="E13" s="21">
        <f>IF(H13="","",MAX(0,MIN(1,(8000-H13)/(8000-3000))))</f>
        <v>1</v>
      </c>
      <c r="F13" s="19" t="str">
        <f t="shared" si="1"/>
        <v>Completed</v>
      </c>
      <c r="G13" s="22">
        <v>4500.0</v>
      </c>
      <c r="H13" s="22">
        <v>2900.0</v>
      </c>
    </row>
    <row r="14" ht="19.5" customHeight="1">
      <c r="A14" s="12" t="s">
        <v>32</v>
      </c>
      <c r="B14" s="13" t="s">
        <v>19</v>
      </c>
      <c r="C14" s="14" t="s">
        <v>33</v>
      </c>
      <c r="D14" s="15"/>
      <c r="E14" s="16">
        <f>IFERROR(AVERAGE(E15,E16,E17),"")</f>
        <v>0.4312698413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36</v>
      </c>
      <c r="B15" s="19" t="s">
        <v>19</v>
      </c>
      <c r="C15" s="20" t="s">
        <v>33</v>
      </c>
      <c r="D15" s="19" t="s">
        <v>37</v>
      </c>
      <c r="E15" s="21">
        <f>IF(H15="","",MAX(0,MIN(1,(H15-40)/(75-40))))</f>
        <v>0.4571428571</v>
      </c>
      <c r="F15" s="19" t="str">
        <f t="shared" si="1"/>
        <v>At Risk</v>
      </c>
      <c r="G15" s="22">
        <v>65.0</v>
      </c>
      <c r="H15" s="22">
        <v>56.0</v>
      </c>
    </row>
    <row r="16" ht="30.0" customHeight="1">
      <c r="A16" s="18" t="s">
        <v>39</v>
      </c>
      <c r="B16" s="19" t="s">
        <v>19</v>
      </c>
      <c r="C16" s="20" t="s">
        <v>33</v>
      </c>
      <c r="D16" s="19" t="s">
        <v>40</v>
      </c>
      <c r="E16" s="21">
        <f>IF(H16="","",MAX(0,MIN(1,(H16-30)/(90-30))))</f>
        <v>0.2166666667</v>
      </c>
      <c r="F16" s="19" t="str">
        <f t="shared" si="1"/>
        <v>In Trouble</v>
      </c>
      <c r="G16" s="22">
        <v>60.0</v>
      </c>
      <c r="H16" s="22">
        <v>43.0</v>
      </c>
    </row>
    <row r="17" ht="30.0" customHeight="1">
      <c r="A17" s="18" t="s">
        <v>41</v>
      </c>
      <c r="B17" s="19" t="s">
        <v>19</v>
      </c>
      <c r="C17" s="20" t="s">
        <v>29</v>
      </c>
      <c r="D17" s="19" t="s">
        <v>42</v>
      </c>
      <c r="E17" s="21">
        <f>IF(H17="","",MAX(0,MIN(1,(H17-50)/(150-50))))</f>
        <v>0.62</v>
      </c>
      <c r="F17" s="19" t="str">
        <f t="shared" si="1"/>
        <v>On Track</v>
      </c>
      <c r="G17" s="22">
        <v>120.0</v>
      </c>
      <c r="H17" s="22">
        <v>112.0</v>
      </c>
    </row>
    <row r="18" ht="19.5" customHeight="1">
      <c r="A18" s="12" t="s">
        <v>45</v>
      </c>
      <c r="B18" s="13" t="s">
        <v>19</v>
      </c>
      <c r="C18" s="14" t="s">
        <v>46</v>
      </c>
      <c r="D18" s="15"/>
      <c r="E18" s="16">
        <f>IFERROR(AVERAGE(E19,E20,E21),"")</f>
        <v>0.2133333333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48</v>
      </c>
      <c r="B19" s="19" t="s">
        <v>19</v>
      </c>
      <c r="C19" s="20" t="s">
        <v>46</v>
      </c>
      <c r="D19" s="19" t="s">
        <v>49</v>
      </c>
      <c r="E19" s="21">
        <f>IF(H19="","",MAX(0,MIN(1,(H19-60)/(100-60))))</f>
        <v>0.4</v>
      </c>
      <c r="F19" s="19" t="str">
        <f t="shared" si="1"/>
        <v>At Risk</v>
      </c>
      <c r="G19" s="22">
        <v>85.0</v>
      </c>
      <c r="H19" s="22">
        <v>76.0</v>
      </c>
    </row>
    <row r="20" ht="30.0" customHeight="1">
      <c r="A20" s="18" t="s">
        <v>50</v>
      </c>
      <c r="B20" s="19" t="s">
        <v>19</v>
      </c>
      <c r="C20" s="20" t="s">
        <v>46</v>
      </c>
      <c r="D20" s="19" t="s">
        <v>52</v>
      </c>
      <c r="E20" s="21">
        <f>IF(H20="","",MAX(0,MIN(1,(95-H20)/(95-70))))</f>
        <v>0.24</v>
      </c>
      <c r="F20" s="19" t="str">
        <f t="shared" si="1"/>
        <v>In Trouble</v>
      </c>
      <c r="G20" s="22">
        <v>80.0</v>
      </c>
      <c r="H20" s="22">
        <v>89.0</v>
      </c>
    </row>
    <row r="21" ht="30.0" customHeight="1">
      <c r="A21" s="18" t="s">
        <v>53</v>
      </c>
      <c r="B21" s="19" t="s">
        <v>19</v>
      </c>
      <c r="C21" s="20" t="s">
        <v>46</v>
      </c>
      <c r="D21" s="19" t="s">
        <v>54</v>
      </c>
      <c r="E21" s="21">
        <f>IF(H21="","",MAX(0,MIN(1,(H21-5)/(20-5))))</f>
        <v>0</v>
      </c>
      <c r="F21" s="19" t="str">
        <f t="shared" si="1"/>
        <v>Not Started</v>
      </c>
      <c r="G21" s="22">
        <v>14.0</v>
      </c>
      <c r="H21" s="22">
        <v>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3</v>
      </c>
      <c r="B3" s="2"/>
      <c r="C3" s="3"/>
      <c r="D3" s="5" t="s">
        <v>5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6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11" t="s">
        <v>10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9" t="s">
        <v>9</v>
      </c>
      <c r="B9" s="10" t="s">
        <v>11</v>
      </c>
      <c r="C9" s="10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24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31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34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35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38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43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44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47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51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55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56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2026-09-21T16:21:06Z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