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Dfsr/QuSxSknJTtbXDLagFD/7EEd2qYvHH0wXQC/vsQ="/>
    </ext>
  </extLst>
</workbook>
</file>

<file path=xl/sharedStrings.xml><?xml version="1.0" encoding="utf-8"?>
<sst xmlns="http://schemas.openxmlformats.org/spreadsheetml/2006/main" count="86" uniqueCount="59">
  <si>
    <t>Clinical Quality OKR Tracker</t>
  </si>
  <si>
    <t>Editable OKR Template  ·  profit.co  ·  Healthcare / MedTech  ·  Operations  ·  Quality &amp; Safety</t>
  </si>
  <si>
    <t>Company:</t>
  </si>
  <si>
    <t>Department:  Operations · Quality &amp; Safety</t>
  </si>
  <si>
    <t>Department:</t>
  </si>
  <si>
    <t>Quarter:</t>
  </si>
  <si>
    <t>Quarter:  Q4 2026</t>
  </si>
  <si>
    <t>Overall OKR Score (auto-calculated)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</si>
  <si>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</si>
  <si>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ℹ  Enter your objectives, then each KR's Owner, Type, Plan (target) and Actual (current).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</si>
  <si>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</si>
  <si>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</si>
  <si>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</si>
  <si>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</si>
  <si>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</si>
  <si>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</si>
  <si>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</si>
  <si>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</si>
  <si>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Improve core measure and clinical bundle compliance</t>
  </si>
  <si>
    <t xml:space="preserve">O1:  </t>
  </si>
  <si>
    <t>Q4-2026</t>
  </si>
  <si>
    <t>Dr. Helena Cross</t>
  </si>
  <si>
    <t xml:space="preserve">      Raise core-measure bundle compliance from 58% to 85%</t>
  </si>
  <si>
    <t xml:space="preserve">      KR1.1</t>
  </si>
  <si>
    <t>↑  Core-measure bundle compliance</t>
  </si>
  <si>
    <t xml:space="preserve">      KR1.2</t>
  </si>
  <si>
    <t xml:space="preserve">      Raise sepsis (SEP-1) bundle compliance from 70% to 100%</t>
  </si>
  <si>
    <t>Nadia Rahman</t>
  </si>
  <si>
    <t>↑  Sepsis-bundle compliance</t>
  </si>
  <si>
    <t xml:space="preserve">      KR1.3</t>
  </si>
  <si>
    <t xml:space="preserve">O2:  </t>
  </si>
  <si>
    <t xml:space="preserve">      Raise VTE-prophylaxis compliance from 60% to 100%</t>
  </si>
  <si>
    <t>↑  VTE-prophylaxis compliance</t>
  </si>
  <si>
    <t xml:space="preserve">      KR2.1</t>
  </si>
  <si>
    <t>O2:  Reduce clinical variation and improve outcomes</t>
  </si>
  <si>
    <t>Dr. Nathan Cole</t>
  </si>
  <si>
    <t xml:space="preserve">      KR2.2</t>
  </si>
  <si>
    <t xml:space="preserve">      KR2.3</t>
  </si>
  <si>
    <t xml:space="preserve">O3:  </t>
  </si>
  <si>
    <t xml:space="preserve">      Reduce the risk-adjusted mortality index from 1.12 to 0.70</t>
  </si>
  <si>
    <t>↓  Risk-adjusted mortality index</t>
  </si>
  <si>
    <t xml:space="preserve">      KR3.1</t>
  </si>
  <si>
    <t xml:space="preserve">      Reduce the hospital-acquired-condition rate from 8.0 to 4.0 per 1,000 discharges</t>
  </si>
  <si>
    <t>Gerald Fowler</t>
  </si>
  <si>
    <t>↓  HAC rate / 1,000</t>
  </si>
  <si>
    <t xml:space="preserve">      KR3.2</t>
  </si>
  <si>
    <t xml:space="preserve">      KR3.3</t>
  </si>
  <si>
    <t xml:space="preserve">      Raise share of high-volume care pathways with reduced variation from 50% to 100%</t>
  </si>
  <si>
    <t>Tara Douglas</t>
  </si>
  <si>
    <t>↑  Pathways with reduced variation</t>
  </si>
  <si>
    <t>O3:  Strengthen documentation and quality-measure performance</t>
  </si>
  <si>
    <t>Lena Moretti</t>
  </si>
  <si>
    <t xml:space="preserve">      Raise clinical documentation-integrity capture rate from 72% to 100%</t>
  </si>
  <si>
    <t>↑  Documentation-integrity capture</t>
  </si>
  <si>
    <t xml:space="preserve">      Raise the CDI query-response rate from 55% to 91%</t>
  </si>
  <si>
    <t>↑  CDI query-response rate</t>
  </si>
  <si>
    <t xml:space="preserve">      Raise the eCQM electronic quality-measure pass rate from 85% to 100%</t>
  </si>
  <si>
    <t>Sam Adeyemi</t>
  </si>
  <si>
    <t>↑  eCQM pass rate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</si>
</sst>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FEDD5"/>
        <bgColor rgb="FFFFEDD5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1" fillId="6" fontId="7" numFmtId="0" xfId="0" applyAlignment="1" applyBorder="1" applyFill="1" applyFont="1">
      <alignment horizontal="left" shrinkToFit="0" vertical="center" wrapText="1"/>
    </xf>
    <xf borderId="4" fillId="7" fontId="8" numFmtId="0" xfId="0" applyAlignment="1" applyBorder="1" applyFill="1" applyFont="1">
      <alignment horizontal="left" shrinkToFit="0" vertical="center" wrapText="0"/>
    </xf>
    <xf borderId="4" fillId="7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3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0.4448001176</v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20</v>
      </c>
      <c r="C10" s="14" t="s">
        <v>21</v>
      </c>
      <c r="D10" s="15"/>
      <c r="E10" s="16">
        <f>IFERROR(AVERAGE(E11,E12,E13),"")</f>
        <v>0.687654321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22</v>
      </c>
      <c r="B11" s="19" t="s">
        <v>20</v>
      </c>
      <c r="C11" s="20" t="s">
        <v>21</v>
      </c>
      <c r="D11" s="19" t="s">
        <v>24</v>
      </c>
      <c r="E11" s="21">
        <f>IF(H11="","",MAX(0,MIN(1,(H11-58)/(85-58))))</f>
        <v>0.6296296296</v>
      </c>
      <c r="F11" s="19" t="str">
        <f t="shared" si="1"/>
        <v>On Track</v>
      </c>
      <c r="G11" s="22">
        <v>78.0</v>
      </c>
      <c r="H11" s="22">
        <v>75.0</v>
      </c>
    </row>
    <row r="12" ht="30.0" customHeight="1">
      <c r="A12" s="18" t="s">
        <v>26</v>
      </c>
      <c r="B12" s="19" t="s">
        <v>20</v>
      </c>
      <c r="C12" s="20" t="s">
        <v>27</v>
      </c>
      <c r="D12" s="19" t="s">
        <v>28</v>
      </c>
      <c r="E12" s="21">
        <f>IF(H12="","",MAX(0,MIN(1,(H12-70)/(100-70))))</f>
        <v>0.4333333333</v>
      </c>
      <c r="F12" s="19" t="str">
        <f t="shared" si="1"/>
        <v>At Risk</v>
      </c>
      <c r="G12" s="22">
        <v>90.0</v>
      </c>
      <c r="H12" s="22">
        <v>83.0</v>
      </c>
    </row>
    <row r="13" ht="30.0" customHeight="1">
      <c r="A13" s="18" t="s">
        <v>31</v>
      </c>
      <c r="B13" s="19" t="s">
        <v>20</v>
      </c>
      <c r="C13" s="20" t="s">
        <v>27</v>
      </c>
      <c r="D13" s="19" t="s">
        <v>32</v>
      </c>
      <c r="E13" s="21">
        <f>IF(H13="","",MAX(0,MIN(1,(H13-60)/(100-60))))</f>
        <v>1</v>
      </c>
      <c r="F13" s="19" t="str">
        <f t="shared" si="1"/>
        <v>Completed</v>
      </c>
      <c r="G13" s="22">
        <v>85.0</v>
      </c>
      <c r="H13" s="22">
        <v>100.0</v>
      </c>
    </row>
    <row r="14" ht="19.5" customHeight="1">
      <c r="A14" s="12" t="s">
        <v>34</v>
      </c>
      <c r="B14" s="13" t="s">
        <v>20</v>
      </c>
      <c r="C14" s="14" t="s">
        <v>35</v>
      </c>
      <c r="D14" s="15"/>
      <c r="E14" s="16">
        <f>IFERROR(AVERAGE(E15,E16,E17),"")</f>
        <v>0.4324603175</v>
      </c>
      <c r="F14" s="13" t="str">
        <f t="shared" si="1"/>
        <v>At Risk</v>
      </c>
      <c r="G14" s="17">
        <v>100.0</v>
      </c>
      <c r="H14" s="17">
        <f>IFERROR(ROUND(E14*100,0),"")</f>
        <v>43</v>
      </c>
    </row>
    <row r="15" ht="30.0" customHeight="1">
      <c r="A15" s="18" t="s">
        <v>39</v>
      </c>
      <c r="B15" s="19" t="s">
        <v>20</v>
      </c>
      <c r="C15" s="20" t="s">
        <v>35</v>
      </c>
      <c r="D15" s="19" t="s">
        <v>40</v>
      </c>
      <c r="E15" s="21">
        <f>IF(H15="","",MAX(0,MIN(1,(1.12-H15)/(1.12-0.7))))</f>
        <v>0.4523809524</v>
      </c>
      <c r="F15" s="19" t="str">
        <f t="shared" si="1"/>
        <v>At Risk</v>
      </c>
      <c r="G15" s="22">
        <v>0.95</v>
      </c>
      <c r="H15" s="22">
        <v>0.93</v>
      </c>
    </row>
    <row r="16" ht="30.0" customHeight="1">
      <c r="A16" s="18" t="s">
        <v>42</v>
      </c>
      <c r="B16" s="19" t="s">
        <v>20</v>
      </c>
      <c r="C16" s="20" t="s">
        <v>43</v>
      </c>
      <c r="D16" s="19" t="s">
        <v>44</v>
      </c>
      <c r="E16" s="21">
        <f>IF(H16="","",MAX(0,MIN(1,(8-H16)/(8-4))))</f>
        <v>0.225</v>
      </c>
      <c r="F16" s="19" t="str">
        <f t="shared" si="1"/>
        <v>In Trouble</v>
      </c>
      <c r="G16" s="22">
        <v>6.5</v>
      </c>
      <c r="H16" s="22">
        <v>7.1</v>
      </c>
    </row>
    <row r="17" ht="30.0" customHeight="1">
      <c r="A17" s="18" t="s">
        <v>47</v>
      </c>
      <c r="B17" s="19" t="s">
        <v>20</v>
      </c>
      <c r="C17" s="20" t="s">
        <v>48</v>
      </c>
      <c r="D17" s="19" t="s">
        <v>49</v>
      </c>
      <c r="E17" s="21">
        <f>IF(H17="","",MAX(0,MIN(1,(H17-50)/(100-50))))</f>
        <v>0.62</v>
      </c>
      <c r="F17" s="19" t="str">
        <f t="shared" si="1"/>
        <v>On Track</v>
      </c>
      <c r="G17" s="22">
        <v>85.0</v>
      </c>
      <c r="H17" s="22">
        <v>81.0</v>
      </c>
    </row>
    <row r="18" ht="19.5" customHeight="1">
      <c r="A18" s="12" t="s">
        <v>50</v>
      </c>
      <c r="B18" s="13" t="s">
        <v>20</v>
      </c>
      <c r="C18" s="14" t="s">
        <v>51</v>
      </c>
      <c r="D18" s="15"/>
      <c r="E18" s="16">
        <f>IFERROR(AVERAGE(E19,E20,E21),"")</f>
        <v>0.2142857143</v>
      </c>
      <c r="F18" s="13" t="str">
        <f t="shared" si="1"/>
        <v>In Trouble</v>
      </c>
      <c r="G18" s="17">
        <v>100.0</v>
      </c>
      <c r="H18" s="17">
        <f>IFERROR(ROUND(E18*100,0),"")</f>
        <v>21</v>
      </c>
    </row>
    <row r="19" ht="30.0" customHeight="1">
      <c r="A19" s="18" t="s">
        <v>52</v>
      </c>
      <c r="B19" s="19" t="s">
        <v>20</v>
      </c>
      <c r="C19" s="20" t="s">
        <v>51</v>
      </c>
      <c r="D19" s="19" t="s">
        <v>53</v>
      </c>
      <c r="E19" s="21">
        <f>IF(H19="","",MAX(0,MIN(1,(H19-72)/(100-72))))</f>
        <v>0.3928571429</v>
      </c>
      <c r="F19" s="19" t="str">
        <f t="shared" si="1"/>
        <v>At Risk</v>
      </c>
      <c r="G19" s="22">
        <v>92.0</v>
      </c>
      <c r="H19" s="22">
        <v>83.0</v>
      </c>
    </row>
    <row r="20" ht="30.0" customHeight="1">
      <c r="A20" s="18" t="s">
        <v>54</v>
      </c>
      <c r="B20" s="19" t="s">
        <v>20</v>
      </c>
      <c r="C20" s="20" t="s">
        <v>51</v>
      </c>
      <c r="D20" s="19" t="s">
        <v>55</v>
      </c>
      <c r="E20" s="21">
        <f>IF(H20="","",MAX(0,MIN(1,(H20-55)/(91-55))))</f>
        <v>0.25</v>
      </c>
      <c r="F20" s="19" t="str">
        <f t="shared" si="1"/>
        <v>In Trouble</v>
      </c>
      <c r="G20" s="22">
        <v>80.0</v>
      </c>
      <c r="H20" s="22">
        <v>64.0</v>
      </c>
    </row>
    <row r="21" ht="30.0" customHeight="1">
      <c r="A21" s="18" t="s">
        <v>56</v>
      </c>
      <c r="B21" s="19" t="s">
        <v>20</v>
      </c>
      <c r="C21" s="20" t="s">
        <v>57</v>
      </c>
      <c r="D21" s="19" t="s">
        <v>58</v>
      </c>
      <c r="E21" s="21">
        <f>IF(H21="","",MAX(0,MIN(1,(H21-85)/(100-85))))</f>
        <v>0</v>
      </c>
      <c r="F21" s="19" t="str">
        <f t="shared" si="1"/>
        <v>Not Started</v>
      </c>
      <c r="G21" s="22">
        <v>95.0</v>
      </c>
      <c r="H21" s="22">
        <v>85.0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4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23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25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29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33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36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37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38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41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45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46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2026-09-21T18:15:20Z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