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PgGkNGnAahdQ7WA9PAgitGWuZ/bdTAtt2EZFdzB9eps="/>
    </ext>
  </extLst>
</workbook>
</file>

<file path=xl/sharedStrings.xml><?xml version="1.0" encoding="utf-8"?>
<sst xmlns="http://schemas.openxmlformats.org/spreadsheetml/2006/main" count="86" uniqueCount="58">
  <si>
    <t>Doctor Hiring OKR Tracker</t>
  </si>
  <si>
    <t>Editable OKR Template  ·  profit.co  ·  Healthcare / MedTech  ·  HR / People  ·  Clinical Hiring</t>
  </si>
  <si>
    <t>Department:  HR / People · Clinical Hiring</t>
  </si>
  <si>
    <t>Company:</t>
  </si>
  <si>
    <t>Quarter:  Q4 2026</t>
  </si>
  <si>
    <t>Department:</t>
  </si>
  <si>
    <t>Overall OKR Score (auto-calculated)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</si>
  <si>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</si>
  <si>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</si>
  <si>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</si>
  <si>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ℹ  Enter your objectives, then each KR's Owner, Type, Plan (target) and Actual (current). Progress and Lifecycle Status calculate automatically.</t>
  </si>
  <si>
    <t>Period</t>
  </si>
  <si>
    <t>Owner(s)</t>
  </si>
  <si>
    <t>Type</t>
  </si>
  <si>
    <t>Progress</t>
  </si>
  <si>
    <t>Lifecycle Status</t>
  </si>
  <si>
    <t>Plan</t>
  </si>
  <si>
    <t>Actual</t>
  </si>
  <si>
    <t>O1:  Reduce physician time-to-fill and provider vacancy</t>
  </si>
  <si>
    <t>Q4-2026</t>
  </si>
  <si>
    <t>Gregory Hale</t>
  </si>
  <si>
    <t xml:space="preserve">O1:  </t>
  </si>
  <si>
    <t xml:space="preserve">      Reduce median physician time-to-fill from 145 to 95 days</t>
  </si>
  <si>
    <t>↓  Time-to-fill (days)</t>
  </si>
  <si>
    <t xml:space="preserve">      Cut provider vacancy rate across specialties from 22% to 10%</t>
  </si>
  <si>
    <t>Naomi Fisk</t>
  </si>
  <si>
    <t>↓  Provider vacancy rate</t>
  </si>
  <si>
    <t xml:space="preserve">      Raise specialty coverage (specialties at target staffing) from 40% to 90%</t>
  </si>
  <si>
    <t>↑  Specialty coverage</t>
  </si>
  <si>
    <t xml:space="preserve">      KR1.1</t>
  </si>
  <si>
    <t>O2:  Accelerate credentialing and onboarding-to-practice</t>
  </si>
  <si>
    <t>Elena Vasquez</t>
  </si>
  <si>
    <t xml:space="preserve">      Reduce median credentialing lead time from 120 to 45 days</t>
  </si>
  <si>
    <t>↓  Credentialing lead time (days)</t>
  </si>
  <si>
    <t xml:space="preserve">      KR1.2</t>
  </si>
  <si>
    <t xml:space="preserve">      KR1.3</t>
  </si>
  <si>
    <t xml:space="preserve">      Cut days-to-first-billable-visit after start from 90 to 40 days</t>
  </si>
  <si>
    <t>Brian Ford</t>
  </si>
  <si>
    <t>↓  Days to first billable visit</t>
  </si>
  <si>
    <t xml:space="preserve">O2:  </t>
  </si>
  <si>
    <t xml:space="preserve">      Raise provider onboarding-checklist completion before start date from 50% to 100%</t>
  </si>
  <si>
    <t>↑  Onboarding complete pre-start</t>
  </si>
  <si>
    <t>O3:  Improve offer conversion and sourcing efficiency</t>
  </si>
  <si>
    <t>Dr. Nathan Cole</t>
  </si>
  <si>
    <t xml:space="preserve">      Raise site-visit-to-offer conversion from 35% to 60%</t>
  </si>
  <si>
    <t>Rachel Stein</t>
  </si>
  <si>
    <t>↑  Site-visit-to-offer</t>
  </si>
  <si>
    <t xml:space="preserve">      KR2.1</t>
  </si>
  <si>
    <t xml:space="preserve">      Raise physician offer-acceptance rate from 45% to 77%</t>
  </si>
  <si>
    <t>↑  Offer-acceptance rate</t>
  </si>
  <si>
    <t xml:space="preserve">      KR2.2</t>
  </si>
  <si>
    <t xml:space="preserve">      KR2.3</t>
  </si>
  <si>
    <t xml:space="preserve">O3:  </t>
  </si>
  <si>
    <t xml:space="preserve">      Raise permanent-hire share of physician coverage from 60% to 100% (reduce locum reliance)</t>
  </si>
  <si>
    <t>↑  Permanent-hire coverage</t>
  </si>
  <si>
    <t xml:space="preserve">      KR3.1</t>
  </si>
  <si>
    <t xml:space="preserve">      KR3.2</t>
  </si>
  <si>
    <t xml:space="preserve">      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</si>
</sst>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EF9C3"/>
        <bgColor rgb="FFFEF9C3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7" fontId="7" numFmtId="0" xfId="0" applyAlignment="1" applyBorder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4</v>
      </c>
      <c r="H3" s="3"/>
    </row>
    <row r="4" ht="6.0" customHeight="1"/>
    <row r="5" ht="19.5" customHeight="1">
      <c r="A5" s="6" t="s">
        <v>6</v>
      </c>
      <c r="G5" s="7">
        <f>IFERROR(AVERAGE(E11,E12,E13,E15,E16,E17,E19,E20,E21),"")</f>
        <v>0.4437037037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0.6788888889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68</v>
      </c>
    </row>
    <row r="11" ht="30.0" customHeight="1">
      <c r="A11" s="18" t="s">
        <v>22</v>
      </c>
      <c r="B11" s="19" t="s">
        <v>19</v>
      </c>
      <c r="C11" s="20" t="s">
        <v>20</v>
      </c>
      <c r="D11" s="19" t="s">
        <v>23</v>
      </c>
      <c r="E11" s="21">
        <f>IF(H11="","",MAX(0,MIN(1,(145-H11)/(145-95))))</f>
        <v>0.62</v>
      </c>
      <c r="F11" s="19" t="str">
        <f t="shared" si="1"/>
        <v>On Track</v>
      </c>
      <c r="G11" s="22">
        <v>120.0</v>
      </c>
      <c r="H11" s="22">
        <v>114.0</v>
      </c>
    </row>
    <row r="12" ht="30.0" customHeight="1">
      <c r="A12" s="18" t="s">
        <v>24</v>
      </c>
      <c r="B12" s="19" t="s">
        <v>19</v>
      </c>
      <c r="C12" s="20" t="s">
        <v>25</v>
      </c>
      <c r="D12" s="19" t="s">
        <v>26</v>
      </c>
      <c r="E12" s="21">
        <f>IF(H12="","",MAX(0,MIN(1,(22-H12)/(22-10))))</f>
        <v>0.4166666667</v>
      </c>
      <c r="F12" s="19" t="str">
        <f t="shared" si="1"/>
        <v>At Risk</v>
      </c>
      <c r="G12" s="22">
        <v>16.0</v>
      </c>
      <c r="H12" s="22">
        <v>17.0</v>
      </c>
    </row>
    <row r="13" ht="30.0" customHeight="1">
      <c r="A13" s="18" t="s">
        <v>27</v>
      </c>
      <c r="B13" s="19" t="s">
        <v>19</v>
      </c>
      <c r="C13" s="20" t="s">
        <v>25</v>
      </c>
      <c r="D13" s="19" t="s">
        <v>28</v>
      </c>
      <c r="E13" s="21">
        <f>IF(H13="","",MAX(0,MIN(1,(H13-40)/(90-40))))</f>
        <v>1</v>
      </c>
      <c r="F13" s="19" t="str">
        <f t="shared" si="1"/>
        <v>Completed</v>
      </c>
      <c r="G13" s="22">
        <v>75.0</v>
      </c>
      <c r="H13" s="22">
        <v>90.0</v>
      </c>
    </row>
    <row r="14" ht="19.5" customHeight="1">
      <c r="A14" s="12" t="s">
        <v>30</v>
      </c>
      <c r="B14" s="13" t="s">
        <v>19</v>
      </c>
      <c r="C14" s="14" t="s">
        <v>31</v>
      </c>
      <c r="D14" s="15"/>
      <c r="E14" s="16">
        <f>IFERROR(AVERAGE(E15,E16,E17),"")</f>
        <v>0.4355555556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32</v>
      </c>
      <c r="B15" s="19" t="s">
        <v>19</v>
      </c>
      <c r="C15" s="20" t="s">
        <v>31</v>
      </c>
      <c r="D15" s="19" t="s">
        <v>33</v>
      </c>
      <c r="E15" s="21">
        <f>IF(H15="","",MAX(0,MIN(1,(120-H15)/(120-45))))</f>
        <v>0.4666666667</v>
      </c>
      <c r="F15" s="19" t="str">
        <f t="shared" si="1"/>
        <v>At Risk</v>
      </c>
      <c r="G15" s="22">
        <v>80.0</v>
      </c>
      <c r="H15" s="22">
        <v>85.0</v>
      </c>
    </row>
    <row r="16" ht="30.0" customHeight="1">
      <c r="A16" s="18" t="s">
        <v>36</v>
      </c>
      <c r="B16" s="19" t="s">
        <v>19</v>
      </c>
      <c r="C16" s="20" t="s">
        <v>37</v>
      </c>
      <c r="D16" s="19" t="s">
        <v>38</v>
      </c>
      <c r="E16" s="21">
        <f>IF(H16="","",MAX(0,MIN(1,(90-H16)/(90-40))))</f>
        <v>0.22</v>
      </c>
      <c r="F16" s="19" t="str">
        <f t="shared" si="1"/>
        <v>In Trouble</v>
      </c>
      <c r="G16" s="22">
        <v>70.0</v>
      </c>
      <c r="H16" s="22">
        <v>79.0</v>
      </c>
    </row>
    <row r="17" ht="30.0" customHeight="1">
      <c r="A17" s="18" t="s">
        <v>40</v>
      </c>
      <c r="B17" s="19" t="s">
        <v>19</v>
      </c>
      <c r="C17" s="20" t="s">
        <v>37</v>
      </c>
      <c r="D17" s="19" t="s">
        <v>41</v>
      </c>
      <c r="E17" s="21">
        <f>IF(H17="","",MAX(0,MIN(1,(H17-50)/(100-50))))</f>
        <v>0.62</v>
      </c>
      <c r="F17" s="19" t="str">
        <f t="shared" si="1"/>
        <v>On Track</v>
      </c>
      <c r="G17" s="22">
        <v>85.0</v>
      </c>
      <c r="H17" s="22">
        <v>81.0</v>
      </c>
    </row>
    <row r="18" ht="19.5" customHeight="1">
      <c r="A18" s="12" t="s">
        <v>42</v>
      </c>
      <c r="B18" s="13" t="s">
        <v>19</v>
      </c>
      <c r="C18" s="14" t="s">
        <v>43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44</v>
      </c>
      <c r="B19" s="19" t="s">
        <v>19</v>
      </c>
      <c r="C19" s="20" t="s">
        <v>45</v>
      </c>
      <c r="D19" s="19" t="s">
        <v>46</v>
      </c>
      <c r="E19" s="21">
        <f>IF(H19="","",MAX(0,MIN(1,(H19-35)/(60-35))))</f>
        <v>0.4</v>
      </c>
      <c r="F19" s="19" t="str">
        <f t="shared" si="1"/>
        <v>At Risk</v>
      </c>
      <c r="G19" s="22">
        <v>52.0</v>
      </c>
      <c r="H19" s="22">
        <v>45.0</v>
      </c>
    </row>
    <row r="20" ht="30.0" customHeight="1">
      <c r="A20" s="18" t="s">
        <v>48</v>
      </c>
      <c r="B20" s="19" t="s">
        <v>19</v>
      </c>
      <c r="C20" s="20" t="s">
        <v>45</v>
      </c>
      <c r="D20" s="19" t="s">
        <v>49</v>
      </c>
      <c r="E20" s="21">
        <f>IF(H20="","",MAX(0,MIN(1,(H20-45)/(77-45))))</f>
        <v>0.25</v>
      </c>
      <c r="F20" s="19" t="str">
        <f t="shared" si="1"/>
        <v>In Trouble</v>
      </c>
      <c r="G20" s="22">
        <v>68.0</v>
      </c>
      <c r="H20" s="22">
        <v>53.0</v>
      </c>
    </row>
    <row r="21" ht="30.0" customHeight="1">
      <c r="A21" s="18" t="s">
        <v>53</v>
      </c>
      <c r="B21" s="19" t="s">
        <v>19</v>
      </c>
      <c r="C21" s="20" t="s">
        <v>43</v>
      </c>
      <c r="D21" s="19" t="s">
        <v>54</v>
      </c>
      <c r="E21" s="21">
        <f>IF(H21="","",MAX(0,MIN(1,(H21-60)/(100-60))))</f>
        <v>0</v>
      </c>
      <c r="F21" s="19" t="str">
        <f t="shared" si="1"/>
        <v>Not Started</v>
      </c>
      <c r="G21" s="22">
        <v>88.0</v>
      </c>
      <c r="H21" s="22">
        <v>60.0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3</v>
      </c>
      <c r="B3" s="2"/>
      <c r="C3" s="3"/>
      <c r="D3" s="5" t="s">
        <v>5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6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11" t="s">
        <v>10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29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34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35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39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47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50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51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52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55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56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57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2026-09-21T16:54:52Z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