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0Rv85iMQJAZFVypoonap/lhePWdLzIBSwUCmS87suaQ="/>
    </ext>
  </extLst>
</workbook>
</file>

<file path=xl/sharedStrings.xml><?xml version="1.0" encoding="utf-8"?>
<sst xmlns="http://schemas.openxmlformats.org/spreadsheetml/2006/main" count="86" uniqueCount="56">
  <si>
    <t>Fall Prevention OKR Tracker</t>
  </si>
  <si>
    <t>Editable OKR Template  ·  profit.co  ·  Healthcare / MedTech  ·  Operations  ·  Quality &amp; Safety</t>
  </si>
  <si>
    <t>Company:</t>
  </si>
  <si>
    <t>Department:</t>
  </si>
  <si>
    <t>Quarter:</t>
  </si>
  <si>
    <t>Department:  Operations · Quality &amp; Safety</t>
  </si>
  <si>
    <t>Quarter:  Q4 2026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</si>
  <si>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</si>
  <si>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</si>
  <si>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</si>
  <si>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</si>
  <si>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</si>
  <si>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</si>
  <si>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</si>
  <si>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</si>
  <si>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</si>
  <si>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</si>
  <si>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</si>
  <si>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inpatient falls and fall-related harm</t>
  </si>
  <si>
    <t>Q4-2026</t>
  </si>
  <si>
    <t>Diane Halloran</t>
  </si>
  <si>
    <t xml:space="preserve">O1:  </t>
  </si>
  <si>
    <t xml:space="preserve">      Reduce total inpatient fall rate from 4.2 to 2.0 per 1,000 patient-days</t>
  </si>
  <si>
    <t>↓  Fall rate / 1,000 pt-days</t>
  </si>
  <si>
    <t xml:space="preserve">      KR1.1</t>
  </si>
  <si>
    <t xml:space="preserve">      Reduce the falls-with-injury rate from 1.4 to 0.4 per 1,000 patient-days</t>
  </si>
  <si>
    <t>Victor Chang</t>
  </si>
  <si>
    <t>↓  Falls-with-injury / 1,000</t>
  </si>
  <si>
    <t xml:space="preserve">      KR1.2</t>
  </si>
  <si>
    <t xml:space="preserve">      KR1.3</t>
  </si>
  <si>
    <t xml:space="preserve">      Reduce the repeat-faller rate from 22% to 11% of fall patients</t>
  </si>
  <si>
    <t>Rosa Iglesias</t>
  </si>
  <si>
    <t>↓  Repeat-faller rate</t>
  </si>
  <si>
    <t xml:space="preserve">O2:  </t>
  </si>
  <si>
    <t>O2:  Strengthen fall-risk assessment and care planning</t>
  </si>
  <si>
    <t xml:space="preserve">      Raise admission fall-risk assessment completion from 60% to 100%</t>
  </si>
  <si>
    <t>↑  Admission fall-risk assessments</t>
  </si>
  <si>
    <t xml:space="preserve">      KR2.1</t>
  </si>
  <si>
    <t xml:space="preserve">      Raise each-shift fall-risk reassessment completion from 30% to 100%</t>
  </si>
  <si>
    <t>↑  Each-shift reassessments</t>
  </si>
  <si>
    <t xml:space="preserve">      KR2.2</t>
  </si>
  <si>
    <t xml:space="preserve">      KR2.3</t>
  </si>
  <si>
    <t xml:space="preserve">      Raise share of high-risk patients with an individualized fall-prevention care plan from 50% to 100%</t>
  </si>
  <si>
    <t>Kwame Asante</t>
  </si>
  <si>
    <t>↑  Individualized care plans</t>
  </si>
  <si>
    <t xml:space="preserve">O3:  </t>
  </si>
  <si>
    <t>O3:  Embed bedside fall-prevention practices</t>
  </si>
  <si>
    <t xml:space="preserve">      KR3.1</t>
  </si>
  <si>
    <t xml:space="preserve">      Raise purposeful hourly-rounding compliance from 55% to 85%</t>
  </si>
  <si>
    <t>↑  Hourly-rounding compliance</t>
  </si>
  <si>
    <t xml:space="preserve">      KR3.2</t>
  </si>
  <si>
    <t xml:space="preserve">      KR3.3</t>
  </si>
  <si>
    <t xml:space="preserve">      Raise bed/chair-alarm response within 2 minutes from 60% to 94%</t>
  </si>
  <si>
    <t>↑  Alarm response within 2 min</t>
  </si>
  <si>
    <t xml:space="preserve">      Raise post-fall huddle completion within 24 hours from 40% to 72%</t>
  </si>
  <si>
    <t>↑  Post-fall huddles within 24h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</si>
</sst>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5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0.4395492743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0.6787878788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68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23</v>
      </c>
      <c r="E11" s="21">
        <f>IF(H11="","",MAX(0,MIN(1,(4.2-H11)/(4.2-2))))</f>
        <v>0.6363636364</v>
      </c>
      <c r="F11" s="19" t="str">
        <f t="shared" si="1"/>
        <v>On Track</v>
      </c>
      <c r="G11" s="22">
        <v>3.0</v>
      </c>
      <c r="H11" s="22">
        <v>2.8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IF(H12="","",MAX(0,MIN(1,(1.4-H12)/(1.4-0.4))))</f>
        <v>0.4</v>
      </c>
      <c r="F12" s="19" t="str">
        <f t="shared" si="1"/>
        <v>At Risk</v>
      </c>
      <c r="G12" s="22">
        <v>0.9</v>
      </c>
      <c r="H12" s="22">
        <v>1.0</v>
      </c>
    </row>
    <row r="13" ht="30.0" customHeight="1">
      <c r="A13" s="18" t="s">
        <v>30</v>
      </c>
      <c r="B13" s="19" t="s">
        <v>19</v>
      </c>
      <c r="C13" s="20" t="s">
        <v>31</v>
      </c>
      <c r="D13" s="19" t="s">
        <v>32</v>
      </c>
      <c r="E13" s="21">
        <f>IF(H13="","",MAX(0,MIN(1,(22-H13)/(22-11))))</f>
        <v>1</v>
      </c>
      <c r="F13" s="19" t="str">
        <f t="shared" si="1"/>
        <v>Completed</v>
      </c>
      <c r="G13" s="22">
        <v>16.0</v>
      </c>
      <c r="H13" s="22">
        <v>11.0</v>
      </c>
    </row>
    <row r="14" ht="19.5" customHeight="1">
      <c r="A14" s="12" t="s">
        <v>34</v>
      </c>
      <c r="B14" s="13" t="s">
        <v>19</v>
      </c>
      <c r="C14" s="14" t="s">
        <v>31</v>
      </c>
      <c r="D14" s="15"/>
      <c r="E14" s="16">
        <f>IFERROR(AVERAGE(E15,E16,E17),"")</f>
        <v>0.4280952381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35</v>
      </c>
      <c r="B15" s="19" t="s">
        <v>19</v>
      </c>
      <c r="C15" s="20" t="s">
        <v>20</v>
      </c>
      <c r="D15" s="19" t="s">
        <v>36</v>
      </c>
      <c r="E15" s="21">
        <f>IF(H15="","",MAX(0,MIN(1,(H15-60)/(100-60))))</f>
        <v>0.45</v>
      </c>
      <c r="F15" s="19" t="str">
        <f t="shared" si="1"/>
        <v>At Risk</v>
      </c>
      <c r="G15" s="22">
        <v>88.0</v>
      </c>
      <c r="H15" s="22">
        <v>78.0</v>
      </c>
    </row>
    <row r="16" ht="30.0" customHeight="1">
      <c r="A16" s="18" t="s">
        <v>38</v>
      </c>
      <c r="B16" s="19" t="s">
        <v>19</v>
      </c>
      <c r="C16" s="20" t="s">
        <v>31</v>
      </c>
      <c r="D16" s="19" t="s">
        <v>39</v>
      </c>
      <c r="E16" s="21">
        <f>IF(H16="","",MAX(0,MIN(1,(H16-30)/(100-30))))</f>
        <v>0.2142857143</v>
      </c>
      <c r="F16" s="19" t="str">
        <f t="shared" si="1"/>
        <v>In Trouble</v>
      </c>
      <c r="G16" s="22">
        <v>70.0</v>
      </c>
      <c r="H16" s="22">
        <v>45.0</v>
      </c>
    </row>
    <row r="17" ht="30.0" customHeight="1">
      <c r="A17" s="18" t="s">
        <v>42</v>
      </c>
      <c r="B17" s="19" t="s">
        <v>19</v>
      </c>
      <c r="C17" s="20" t="s">
        <v>43</v>
      </c>
      <c r="D17" s="19" t="s">
        <v>44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46</v>
      </c>
      <c r="B18" s="13" t="s">
        <v>19</v>
      </c>
      <c r="C18" s="14" t="s">
        <v>26</v>
      </c>
      <c r="D18" s="15"/>
      <c r="E18" s="16">
        <f>IFERROR(AVERAGE(E19,E20,E21),"")</f>
        <v>0.2117647059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48</v>
      </c>
      <c r="B19" s="19" t="s">
        <v>19</v>
      </c>
      <c r="C19" s="20" t="s">
        <v>31</v>
      </c>
      <c r="D19" s="19" t="s">
        <v>49</v>
      </c>
      <c r="E19" s="21">
        <f>IF(H19="","",MAX(0,MIN(1,(H19-55)/(85-55))))</f>
        <v>0.4</v>
      </c>
      <c r="F19" s="19" t="str">
        <f t="shared" si="1"/>
        <v>At Risk</v>
      </c>
      <c r="G19" s="22">
        <v>76.0</v>
      </c>
      <c r="H19" s="22">
        <v>67.0</v>
      </c>
    </row>
    <row r="20" ht="30.0" customHeight="1">
      <c r="A20" s="18" t="s">
        <v>52</v>
      </c>
      <c r="B20" s="19" t="s">
        <v>19</v>
      </c>
      <c r="C20" s="20" t="s">
        <v>26</v>
      </c>
      <c r="D20" s="19" t="s">
        <v>53</v>
      </c>
      <c r="E20" s="21">
        <f>IF(H20="","",MAX(0,MIN(1,(H20-60)/(94-60))))</f>
        <v>0.2352941176</v>
      </c>
      <c r="F20" s="19" t="str">
        <f t="shared" si="1"/>
        <v>In Trouble</v>
      </c>
      <c r="G20" s="22">
        <v>84.0</v>
      </c>
      <c r="H20" s="22">
        <v>68.0</v>
      </c>
    </row>
    <row r="21" ht="30.0" customHeight="1">
      <c r="A21" s="18" t="s">
        <v>54</v>
      </c>
      <c r="B21" s="19" t="s">
        <v>19</v>
      </c>
      <c r="C21" s="20" t="s">
        <v>43</v>
      </c>
      <c r="D21" s="19" t="s">
        <v>55</v>
      </c>
      <c r="E21" s="21">
        <f>IF(H21="","",MAX(0,MIN(1,(H21-40)/(72-40))))</f>
        <v>0</v>
      </c>
      <c r="F21" s="19" t="str">
        <f t="shared" si="1"/>
        <v>Not Started</v>
      </c>
      <c r="G21" s="22">
        <v>62.0</v>
      </c>
      <c r="H21" s="22">
        <v>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37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40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41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45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47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50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2026-09-21T18:18:14Z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