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E3vPXP9e8yMb11HhdsjT1xmg8FiYM45xmgo4MAcO10U="/>
    </ext>
  </extLst>
</workbook>
</file>

<file path=xl/sharedStrings.xml><?xml version="1.0" encoding="utf-8"?>
<sst xmlns="http://schemas.openxmlformats.org/spreadsheetml/2006/main" count="86" uniqueCount="58">
  <si>
    <t>Locum Cost OKR Tracker</t>
  </si>
  <si>
    <t>Editable OKR Template  ·  profit.co  ·  Healthcare / MedTech  ·  HR / People  ·  Clinical Hiring</t>
  </si>
  <si>
    <t>Department:  HR / People · Clinical Hiring</t>
  </si>
  <si>
    <t>Quarter:  Q4 2026</t>
  </si>
  <si>
    <t>Company:</t>
  </si>
  <si>
    <t>Overall OKR Score (auto-calculated)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</si>
  <si>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</si>
  <si>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</si>
  <si>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</si>
  <si>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</si>
  <si>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</si>
  <si>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ℹ  Enter your objectives, then each KR's Owner, Type, Plan (target) and Actual (current). Progress and Lifecycle Status calculate automatically.</t>
  </si>
  <si>
    <t>Owner(s)</t>
  </si>
  <si>
    <t>Type</t>
  </si>
  <si>
    <t>Progress</t>
  </si>
  <si>
    <t>Lifecycle Status</t>
  </si>
  <si>
    <t>Plan</t>
  </si>
  <si>
    <t>Actual</t>
  </si>
  <si>
    <t>O1:  Reduce locum spend and premium rates</t>
  </si>
  <si>
    <t>Q4-2026</t>
  </si>
  <si>
    <t>Harold Pierce</t>
  </si>
  <si>
    <t xml:space="preserve">O1:  </t>
  </si>
  <si>
    <t xml:space="preserve">      Reduce quarterly locum-tenens spend from $1.9M to $0.8M</t>
  </si>
  <si>
    <t>↓  Locum spend ($M)</t>
  </si>
  <si>
    <t xml:space="preserve">      KR1.1</t>
  </si>
  <si>
    <t xml:space="preserve">      Cut average locum bill-rate premium from 3.0x to 1.5x the employed-physician rate</t>
  </si>
  <si>
    <t>Yuki Tanaka</t>
  </si>
  <si>
    <t>↓  Bill-rate premium (x)</t>
  </si>
  <si>
    <t xml:space="preserve">      Reduce locum coverage-hour share of total provider hours from 28% to 12%</t>
  </si>
  <si>
    <t>Simone Clarke</t>
  </si>
  <si>
    <t>↓  Locum coverage-hour share</t>
  </si>
  <si>
    <t xml:space="preserve">      KR1.2</t>
  </si>
  <si>
    <t xml:space="preserve">      KR1.3</t>
  </si>
  <si>
    <t>O2:  Close the coverage gaps that drive locum use</t>
  </si>
  <si>
    <t xml:space="preserve">O2:  </t>
  </si>
  <si>
    <t xml:space="preserve">      Reduce provider coverage-gap days per quarter from 120 to 45</t>
  </si>
  <si>
    <t>Omar Bishara</t>
  </si>
  <si>
    <t>↓  Coverage-gap days</t>
  </si>
  <si>
    <t xml:space="preserve">      KR2.1</t>
  </si>
  <si>
    <t xml:space="preserve">      Increase shifts filled 14+ days in advance from 40 to 180 per quarter</t>
  </si>
  <si>
    <t>↑  Shifts filled 14+ days ahead</t>
  </si>
  <si>
    <t xml:space="preserve">      KR2.2</t>
  </si>
  <si>
    <t xml:space="preserve">      KR2.3</t>
  </si>
  <si>
    <t xml:space="preserve">      Raise share of open shifts filled internally before a locum booking from 50% to 100%</t>
  </si>
  <si>
    <t xml:space="preserve">O3:  </t>
  </si>
  <si>
    <t>↑  Internal-fill-first rate</t>
  </si>
  <si>
    <t>O3:  Improve locum vendor management and utilization</t>
  </si>
  <si>
    <t xml:space="preserve">      KR3.1</t>
  </si>
  <si>
    <t xml:space="preserve">      Consolidate locum spend onto a preferred vendor panel, growing panel coverage from 6 to 13.5 (of 15) agencies</t>
  </si>
  <si>
    <t xml:space="preserve">      KR3.2</t>
  </si>
  <si>
    <t>↑  Preferred-panel coverage</t>
  </si>
  <si>
    <t xml:space="preserve">      KR3.3</t>
  </si>
  <si>
    <t xml:space="preserve">      Raise locum billable-productivity capture from 60% to 92% of contracted hours</t>
  </si>
  <si>
    <t>Wendy Lund</t>
  </si>
  <si>
    <t>↑  Billable-productivity capture</t>
  </si>
  <si>
    <t xml:space="preserve">      Convert 12 locum providers to permanent hires this quarter</t>
  </si>
  <si>
    <t>Caleb Moore</t>
  </si>
  <si>
    <t>↑  Locum-to-permanent conversions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</si>
</sst>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0.4512361712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0.701010101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IF(H11="","",MAX(0,MIN(1,(1.9-H11)/(1.9-0.8))))</f>
        <v>0.6363636364</v>
      </c>
      <c r="F11" s="19" t="str">
        <f t="shared" si="1"/>
        <v>On Track</v>
      </c>
      <c r="G11" s="22">
        <v>1.3</v>
      </c>
      <c r="H11" s="22">
        <v>1.2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IF(H12="","",MAX(0,MIN(1,(3-H12)/(3-1.5))))</f>
        <v>0.4666666667</v>
      </c>
      <c r="F12" s="19" t="str">
        <f t="shared" si="1"/>
        <v>At Risk</v>
      </c>
      <c r="G12" s="22">
        <v>2.2</v>
      </c>
      <c r="H12" s="22">
        <v>2.3</v>
      </c>
    </row>
    <row r="13" ht="30.0" customHeight="1">
      <c r="A13" s="18" t="s">
        <v>28</v>
      </c>
      <c r="B13" s="19" t="s">
        <v>19</v>
      </c>
      <c r="C13" s="20" t="s">
        <v>29</v>
      </c>
      <c r="D13" s="19" t="s">
        <v>30</v>
      </c>
      <c r="E13" s="21">
        <f>IF(H13="","",MAX(0,MIN(1,(28-H13)/(28-12))))</f>
        <v>1</v>
      </c>
      <c r="F13" s="19" t="str">
        <f t="shared" si="1"/>
        <v>Completed</v>
      </c>
      <c r="G13" s="22">
        <v>18.0</v>
      </c>
      <c r="H13" s="22">
        <v>12.0</v>
      </c>
    </row>
    <row r="14" ht="19.5" customHeight="1">
      <c r="A14" s="12" t="s">
        <v>33</v>
      </c>
      <c r="B14" s="13" t="s">
        <v>19</v>
      </c>
      <c r="C14" s="14" t="s">
        <v>29</v>
      </c>
      <c r="D14" s="15"/>
      <c r="E14" s="16">
        <f>IFERROR(AVERAGE(E15,E16,E17),"")</f>
        <v>0.436031746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35</v>
      </c>
      <c r="B15" s="19" t="s">
        <v>19</v>
      </c>
      <c r="C15" s="20" t="s">
        <v>36</v>
      </c>
      <c r="D15" s="19" t="s">
        <v>37</v>
      </c>
      <c r="E15" s="21">
        <f>IF(H15="","",MAX(0,MIN(1,(120-H15)/(120-45))))</f>
        <v>0.4666666667</v>
      </c>
      <c r="F15" s="19" t="str">
        <f t="shared" si="1"/>
        <v>At Risk</v>
      </c>
      <c r="G15" s="22">
        <v>80.0</v>
      </c>
      <c r="H15" s="22">
        <v>85.0</v>
      </c>
    </row>
    <row r="16" ht="30.0" customHeight="1">
      <c r="A16" s="18" t="s">
        <v>39</v>
      </c>
      <c r="B16" s="19" t="s">
        <v>19</v>
      </c>
      <c r="C16" s="20" t="s">
        <v>36</v>
      </c>
      <c r="D16" s="19" t="s">
        <v>40</v>
      </c>
      <c r="E16" s="21">
        <f>IF(H16="","",MAX(0,MIN(1,(H16-40)/(180-40))))</f>
        <v>0.2214285714</v>
      </c>
      <c r="F16" s="19" t="str">
        <f t="shared" si="1"/>
        <v>In Trouble</v>
      </c>
      <c r="G16" s="22">
        <v>120.0</v>
      </c>
      <c r="H16" s="22">
        <v>71.0</v>
      </c>
    </row>
    <row r="17" ht="30.0" customHeight="1">
      <c r="A17" s="18" t="s">
        <v>43</v>
      </c>
      <c r="B17" s="19" t="s">
        <v>19</v>
      </c>
      <c r="C17" s="20" t="s">
        <v>29</v>
      </c>
      <c r="D17" s="19" t="s">
        <v>45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46</v>
      </c>
      <c r="B18" s="13" t="s">
        <v>19</v>
      </c>
      <c r="C18" s="14" t="s">
        <v>26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48</v>
      </c>
      <c r="B19" s="19" t="s">
        <v>19</v>
      </c>
      <c r="C19" s="20" t="s">
        <v>26</v>
      </c>
      <c r="D19" s="19" t="s">
        <v>50</v>
      </c>
      <c r="E19" s="21">
        <f>IF(H19="","",MAX(0,MIN(1,(H19-6)/(13.5-6))))</f>
        <v>0.4</v>
      </c>
      <c r="F19" s="19" t="str">
        <f t="shared" si="1"/>
        <v>At Risk</v>
      </c>
      <c r="G19" s="22">
        <v>11.0</v>
      </c>
      <c r="H19" s="22">
        <v>9.0</v>
      </c>
    </row>
    <row r="20" ht="30.0" customHeight="1">
      <c r="A20" s="18" t="s">
        <v>52</v>
      </c>
      <c r="B20" s="19" t="s">
        <v>19</v>
      </c>
      <c r="C20" s="20" t="s">
        <v>53</v>
      </c>
      <c r="D20" s="19" t="s">
        <v>54</v>
      </c>
      <c r="E20" s="21">
        <f>IF(H20="","",MAX(0,MIN(1,(H20-60)/(92-60))))</f>
        <v>0.25</v>
      </c>
      <c r="F20" s="19" t="str">
        <f t="shared" si="1"/>
        <v>In Trouble</v>
      </c>
      <c r="G20" s="22">
        <v>82.0</v>
      </c>
      <c r="H20" s="22">
        <v>68.0</v>
      </c>
    </row>
    <row r="21" ht="30.0" customHeight="1">
      <c r="A21" s="18" t="s">
        <v>55</v>
      </c>
      <c r="B21" s="19" t="s">
        <v>19</v>
      </c>
      <c r="C21" s="20" t="s">
        <v>56</v>
      </c>
      <c r="D21" s="19" t="s">
        <v>57</v>
      </c>
      <c r="E21" s="21">
        <f>IF(H21="","",MAX(0,MIN(1,(H21-0)/(12-0))))</f>
        <v>0</v>
      </c>
      <c r="F21" s="19" t="str">
        <f t="shared" si="1"/>
        <v>Not Started</v>
      </c>
      <c r="G21" s="22">
        <v>9.0</v>
      </c>
      <c r="H21" s="22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11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31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32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34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47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2026-09-21T17:06:59Z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