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FMvfxosRPRdyCSt90l6nPzcMhMhISjrrP9iAahhWe34="/>
    </ext>
  </extLst>
</workbook>
</file>

<file path=xl/sharedStrings.xml><?xml version="1.0" encoding="utf-8"?>
<sst xmlns="http://schemas.openxmlformats.org/spreadsheetml/2006/main" count="86" uniqueCount="58">
  <si>
    <t>Nurse Recruitment OKR Tracker</t>
  </si>
  <si>
    <t>Editable OKR Template  ·  profit.co  ·  Healthcare / MedTech  ·  HR / People  ·  Clinical Hiring</t>
  </si>
  <si>
    <t>Department:  HR / People · Clinical Hiring</t>
  </si>
  <si>
    <t>Quarter:  Q4 2026</t>
  </si>
  <si>
    <t>Overall OKR Score (auto-calculated)</t>
  </si>
  <si>
    <t>Company: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</si>
  <si>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</si>
  <si>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</si>
  <si>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</si>
  <si>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</si>
  <si>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</si>
  <si>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</si>
  <si>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</si>
  <si>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</si>
  <si>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</si>
  <si>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</si>
  <si>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</si>
  <si>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RN time-to-fill and vacancy</t>
  </si>
  <si>
    <t>Q4-2026</t>
  </si>
  <si>
    <t>Dr. Patricia Nolan</t>
  </si>
  <si>
    <t>ℹ  Enter your objectives, then each KR's Owner, Type, Plan (target) and Actual (current). Progress and Lifecycle Status calculate automatically.</t>
  </si>
  <si>
    <t xml:space="preserve">O1:  </t>
  </si>
  <si>
    <t xml:space="preserve">      Reduce median RN time-to-fill from 68 to 40 days</t>
  </si>
  <si>
    <t>Laura Bennett</t>
  </si>
  <si>
    <t>↓  RN time-to-fill (days)</t>
  </si>
  <si>
    <t xml:space="preserve">      KR1.1</t>
  </si>
  <si>
    <t xml:space="preserve">      Cut RN vacancy rate across units from 18% to 6%</t>
  </si>
  <si>
    <t>↓  RN vacancy rate</t>
  </si>
  <si>
    <t xml:space="preserve">      KR1.2</t>
  </si>
  <si>
    <t xml:space="preserve">      Raise share of RN requisitions filled within 45 days from 45% to 85%</t>
  </si>
  <si>
    <t>Victor Ramos</t>
  </si>
  <si>
    <t>↑  Reqs filled within 45 days</t>
  </si>
  <si>
    <t xml:space="preserve">      KR1.3</t>
  </si>
  <si>
    <t xml:space="preserve">O2:  </t>
  </si>
  <si>
    <t>O2:  Strengthen the RN candidate pipeline</t>
  </si>
  <si>
    <t xml:space="preserve">      KR2.1</t>
  </si>
  <si>
    <t xml:space="preserve">      Reduce average RN requisition aging from 120 to 45 days</t>
  </si>
  <si>
    <t>Hannah Yoo</t>
  </si>
  <si>
    <t>↓  Requisition aging (days)</t>
  </si>
  <si>
    <t xml:space="preserve">      KR2.2</t>
  </si>
  <si>
    <t xml:space="preserve">      KR2.3</t>
  </si>
  <si>
    <t xml:space="preserve">      Fill the new-graduate RN residency cohort from 30 to 100 residents</t>
  </si>
  <si>
    <t>Derek Malone</t>
  </si>
  <si>
    <t>↑  Residency cohort fill</t>
  </si>
  <si>
    <t xml:space="preserve">O3:  </t>
  </si>
  <si>
    <t xml:space="preserve">      Raise employee-referral share of RN hires from 10 to 20 per quarter</t>
  </si>
  <si>
    <t>↑  Referral hires</t>
  </si>
  <si>
    <t xml:space="preserve">      KR3.1</t>
  </si>
  <si>
    <t>O3:  Improve offer conversion and hiring quality</t>
  </si>
  <si>
    <t xml:space="preserve">      KR3.2</t>
  </si>
  <si>
    <t xml:space="preserve">      KR3.3</t>
  </si>
  <si>
    <t xml:space="preserve">      Raise RN offer-acceptance rate from 35% to 60%</t>
  </si>
  <si>
    <t>↑  Offer-acceptance rate</t>
  </si>
  <si>
    <t xml:space="preserve">      Raise RN application-to-hire conversion from 45% to 77%</t>
  </si>
  <si>
    <t>↑  Application-to-hire</t>
  </si>
  <si>
    <t xml:space="preserve">      Reduce RN cost-per-hire from $6,800 to $5,000</t>
  </si>
  <si>
    <t>Susan Tran</t>
  </si>
  <si>
    <t>↓  Cost-per-hire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</si>
</sst>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0.4433862434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6">
        <f>IFERROR(AVERAGE(E11,E12,E13),"")</f>
        <v>0.6865079365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18</v>
      </c>
      <c r="C11" s="20" t="s">
        <v>23</v>
      </c>
      <c r="D11" s="19" t="s">
        <v>24</v>
      </c>
      <c r="E11" s="21">
        <f>IF(H11="","",MAX(0,MIN(1,(68-H11)/(68-40))))</f>
        <v>0.6428571429</v>
      </c>
      <c r="F11" s="19" t="str">
        <f t="shared" si="1"/>
        <v>On Track</v>
      </c>
      <c r="G11" s="22">
        <v>52.0</v>
      </c>
      <c r="H11" s="22">
        <v>50.0</v>
      </c>
    </row>
    <row r="12" ht="30.0" customHeight="1">
      <c r="A12" s="18" t="s">
        <v>26</v>
      </c>
      <c r="B12" s="19" t="s">
        <v>18</v>
      </c>
      <c r="C12" s="20" t="s">
        <v>19</v>
      </c>
      <c r="D12" s="19" t="s">
        <v>27</v>
      </c>
      <c r="E12" s="21">
        <f>IF(H12="","",MAX(0,MIN(1,(18-H12)/(18-6))))</f>
        <v>0.4166666667</v>
      </c>
      <c r="F12" s="19" t="str">
        <f t="shared" si="1"/>
        <v>At Risk</v>
      </c>
      <c r="G12" s="22">
        <v>12.0</v>
      </c>
      <c r="H12" s="22">
        <v>13.0</v>
      </c>
    </row>
    <row r="13" ht="30.0" customHeight="1">
      <c r="A13" s="18" t="s">
        <v>29</v>
      </c>
      <c r="B13" s="19" t="s">
        <v>18</v>
      </c>
      <c r="C13" s="20" t="s">
        <v>30</v>
      </c>
      <c r="D13" s="19" t="s">
        <v>31</v>
      </c>
      <c r="E13" s="21">
        <f>IF(H13="","",MAX(0,MIN(1,(H13-45)/(85-45))))</f>
        <v>1</v>
      </c>
      <c r="F13" s="19" t="str">
        <f t="shared" si="1"/>
        <v>Completed</v>
      </c>
      <c r="G13" s="22">
        <v>72.0</v>
      </c>
      <c r="H13" s="22">
        <v>85.0</v>
      </c>
    </row>
    <row r="14" ht="19.5" customHeight="1">
      <c r="A14" s="11" t="s">
        <v>34</v>
      </c>
      <c r="B14" s="12" t="s">
        <v>18</v>
      </c>
      <c r="C14" s="13" t="s">
        <v>23</v>
      </c>
      <c r="D14" s="14"/>
      <c r="E14" s="16">
        <f>IFERROR(AVERAGE(E15,E16,E17),"")</f>
        <v>0.426984127</v>
      </c>
      <c r="F14" s="12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36</v>
      </c>
      <c r="B15" s="19" t="s">
        <v>18</v>
      </c>
      <c r="C15" s="20" t="s">
        <v>37</v>
      </c>
      <c r="D15" s="19" t="s">
        <v>38</v>
      </c>
      <c r="E15" s="21">
        <f>IF(H15="","",MAX(0,MIN(1,(120-H15)/(120-45))))</f>
        <v>0.4666666667</v>
      </c>
      <c r="F15" s="19" t="str">
        <f t="shared" si="1"/>
        <v>At Risk</v>
      </c>
      <c r="G15" s="22">
        <v>80.0</v>
      </c>
      <c r="H15" s="22">
        <v>85.0</v>
      </c>
    </row>
    <row r="16" ht="30.0" customHeight="1">
      <c r="A16" s="18" t="s">
        <v>41</v>
      </c>
      <c r="B16" s="19" t="s">
        <v>18</v>
      </c>
      <c r="C16" s="20" t="s">
        <v>42</v>
      </c>
      <c r="D16" s="19" t="s">
        <v>43</v>
      </c>
      <c r="E16" s="21">
        <f>IF(H16="","",MAX(0,MIN(1,(H16-30)/(100-30))))</f>
        <v>0.2142857143</v>
      </c>
      <c r="F16" s="19" t="str">
        <f t="shared" si="1"/>
        <v>In Trouble</v>
      </c>
      <c r="G16" s="22">
        <v>70.0</v>
      </c>
      <c r="H16" s="22">
        <v>45.0</v>
      </c>
    </row>
    <row r="17" ht="30.0" customHeight="1">
      <c r="A17" s="18" t="s">
        <v>45</v>
      </c>
      <c r="B17" s="19" t="s">
        <v>18</v>
      </c>
      <c r="C17" s="20" t="s">
        <v>23</v>
      </c>
      <c r="D17" s="19" t="s">
        <v>46</v>
      </c>
      <c r="E17" s="21">
        <f>IF(H17="","",MAX(0,MIN(1,(H17-10)/(20-10))))</f>
        <v>0.6</v>
      </c>
      <c r="F17" s="19" t="str">
        <f t="shared" si="1"/>
        <v>On Track</v>
      </c>
      <c r="G17" s="22">
        <v>17.0</v>
      </c>
      <c r="H17" s="22">
        <v>16.0</v>
      </c>
    </row>
    <row r="18" ht="19.5" customHeight="1">
      <c r="A18" s="11" t="s">
        <v>48</v>
      </c>
      <c r="B18" s="12" t="s">
        <v>18</v>
      </c>
      <c r="C18" s="13" t="s">
        <v>30</v>
      </c>
      <c r="D18" s="14"/>
      <c r="E18" s="16">
        <f>IFERROR(AVERAGE(E19,E20,E21),"")</f>
        <v>0.2166666667</v>
      </c>
      <c r="F18" s="12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18</v>
      </c>
      <c r="C19" s="20" t="s">
        <v>37</v>
      </c>
      <c r="D19" s="19" t="s">
        <v>52</v>
      </c>
      <c r="E19" s="21">
        <f>IF(H19="","",MAX(0,MIN(1,(H19-35)/(60-35))))</f>
        <v>0.4</v>
      </c>
      <c r="F19" s="19" t="str">
        <f t="shared" si="1"/>
        <v>At Risk</v>
      </c>
      <c r="G19" s="22">
        <v>52.0</v>
      </c>
      <c r="H19" s="22">
        <v>45.0</v>
      </c>
    </row>
    <row r="20" ht="30.0" customHeight="1">
      <c r="A20" s="18" t="s">
        <v>53</v>
      </c>
      <c r="B20" s="19" t="s">
        <v>18</v>
      </c>
      <c r="C20" s="20" t="s">
        <v>30</v>
      </c>
      <c r="D20" s="19" t="s">
        <v>54</v>
      </c>
      <c r="E20" s="21">
        <f>IF(H20="","",MAX(0,MIN(1,(H20-45)/(77-45))))</f>
        <v>0.25</v>
      </c>
      <c r="F20" s="19" t="str">
        <f t="shared" si="1"/>
        <v>In Trouble</v>
      </c>
      <c r="G20" s="22">
        <v>68.0</v>
      </c>
      <c r="H20" s="22">
        <v>53.0</v>
      </c>
    </row>
    <row r="21" ht="30.0" customHeight="1">
      <c r="A21" s="18" t="s">
        <v>55</v>
      </c>
      <c r="B21" s="19" t="s">
        <v>18</v>
      </c>
      <c r="C21" s="20" t="s">
        <v>56</v>
      </c>
      <c r="D21" s="19" t="s">
        <v>57</v>
      </c>
      <c r="E21" s="21">
        <f>IF(H21="","",MAX(0,MIN(1,(6800-H21)/(6800-5000))))</f>
        <v>0</v>
      </c>
      <c r="F21" s="19" t="str">
        <f t="shared" si="1"/>
        <v>Not Started</v>
      </c>
      <c r="G21" s="22">
        <v>6000.0</v>
      </c>
      <c r="H21" s="22">
        <v>6800.0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5" t="s">
        <v>20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21</v>
      </c>
      <c r="B10" s="12"/>
      <c r="C10" s="13"/>
      <c r="D10" s="14"/>
      <c r="E10" s="16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25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32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1" t="s">
        <v>33</v>
      </c>
      <c r="B14" s="12"/>
      <c r="C14" s="13"/>
      <c r="D14" s="14"/>
      <c r="E14" s="16" t="str">
        <f>IFERROR(AVERAGE(E15,E16,E17),"")</f>
        <v/>
      </c>
      <c r="F14" s="12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35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40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1" t="s">
        <v>44</v>
      </c>
      <c r="B18" s="12"/>
      <c r="C18" s="13"/>
      <c r="D18" s="14"/>
      <c r="E18" s="16" t="str">
        <f>IFERROR(AVERAGE(E19,E20,E21),"")</f>
        <v/>
      </c>
      <c r="F18" s="12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47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49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50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2026-09-21T17:12:19Z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