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EA7/uLXf7IAFHp/iAGzFxu3xSBBcEY4UuRO2bKVZT1g="/>
    </ext>
  </extLst>
</workbook>
</file>

<file path=xl/sharedStrings.xml><?xml version="1.0" encoding="utf-8"?>
<sst xmlns="http://schemas.openxmlformats.org/spreadsheetml/2006/main" count="86" uniqueCount="58">
  <si>
    <t>Patient Satisfaction OKR Tracker</t>
  </si>
  <si>
    <t>Editable OKR Template  ·  profit.co  ·  Healthcare / MedTech  ·  Operations  ·  Patient Experience</t>
  </si>
  <si>
    <t>Company:</t>
  </si>
  <si>
    <t>Department:</t>
  </si>
  <si>
    <t>Department:  Operations · Patient Experience</t>
  </si>
  <si>
    <t>Quarter:</t>
  </si>
  <si>
    <t>Quarter:  Q4 2026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</si>
  <si>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</si>
  <si>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</si>
  <si>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</si>
  <si>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</si>
  <si>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</si>
  <si>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</si>
  <si>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</si>
  <si>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</si>
  <si>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</si>
  <si>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</si>
  <si>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</si>
  <si>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</si>
  <si>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Improve HCAHPS composite domain scores across all inpatient units</t>
  </si>
  <si>
    <t>Q4-2026</t>
  </si>
  <si>
    <t>Dr. Patricia Nolan</t>
  </si>
  <si>
    <t xml:space="preserve">      KR1.1</t>
  </si>
  <si>
    <t xml:space="preserve">      KR1.2</t>
  </si>
  <si>
    <t xml:space="preserve">      Raise the HCAHPS Communication-with-Nurses top-box score from 74% to 82%</t>
  </si>
  <si>
    <t xml:space="preserve">      KR1.3</t>
  </si>
  <si>
    <t xml:space="preserve">O2:  </t>
  </si>
  <si>
    <t>↑  Communication-with-Nurses top-box</t>
  </si>
  <si>
    <t xml:space="preserve">      KR2.1</t>
  </si>
  <si>
    <t xml:space="preserve">      Raise the HCAHPS Staff-Responsiveness top-box score from 68% to 78%</t>
  </si>
  <si>
    <t>Erin Callahan</t>
  </si>
  <si>
    <t xml:space="preserve">      KR2.2</t>
  </si>
  <si>
    <t>↑  Staff-Responsiveness top-box</t>
  </si>
  <si>
    <t xml:space="preserve">      KR2.3</t>
  </si>
  <si>
    <t xml:space="preserve">O3:  </t>
  </si>
  <si>
    <t xml:space="preserve">      KR3.1</t>
  </si>
  <si>
    <t xml:space="preserve">      Raise the HCAHPS Communication-about-Medicines top-box score from 70% to 80%</t>
  </si>
  <si>
    <t>↑  Communication-about-Medicines top-box</t>
  </si>
  <si>
    <t xml:space="preserve">      KR3.2</t>
  </si>
  <si>
    <t xml:space="preserve">      KR3.3</t>
  </si>
  <si>
    <t>O2:  Reduce formal patient complaint volume and accelerate case resolution</t>
  </si>
  <si>
    <t>Marcus Delaney</t>
  </si>
  <si>
    <t xml:space="preserve">      Reduce formal patient-complaint volume from 320 to 160 per quarter</t>
  </si>
  <si>
    <t>↓  Formal complaints</t>
  </si>
  <si>
    <t xml:space="preserve">      Reduce median complaint-resolution time from 14 to 5 days</t>
  </si>
  <si>
    <t>↓  Complaint resolution (days)</t>
  </si>
  <si>
    <t xml:space="preserve">      Raise complaint closure within the 30-day SLA from 60% to 92%</t>
  </si>
  <si>
    <t>Sunita Bhatt</t>
  </si>
  <si>
    <t>↑  Complaints closed within SLA</t>
  </si>
  <si>
    <t>O3:  Increase patient NPS and likelihood-to-recommend rates</t>
  </si>
  <si>
    <t>Dr. Eleanor Pike</t>
  </si>
  <si>
    <t xml:space="preserve">      Raise patient Net Promoter Score from 38 to 69</t>
  </si>
  <si>
    <t>↑  Patient NPS</t>
  </si>
  <si>
    <t xml:space="preserve">      Raise likelihood-to-recommend top-box from 72% to 91%</t>
  </si>
  <si>
    <t>Gordon Lee</t>
  </si>
  <si>
    <t>↑  Likelihood-to-recommend</t>
  </si>
  <si>
    <t xml:space="preserve">      Reduce the 'would not recommend' rate from 9% to 3%</t>
  </si>
  <si>
    <t>↓  Would-not-recommend rate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</si>
</sst>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EDD5"/>
        <bgColor rgb="FFFFEDD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1" fillId="7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0.4427752101</v>
      </c>
      <c r="H5" s="3"/>
    </row>
    <row r="6" ht="3.75" customHeight="1"/>
    <row r="7" ht="27.75" customHeight="1">
      <c r="A7" s="10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0.675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68</v>
      </c>
    </row>
    <row r="11" ht="30.0" customHeight="1">
      <c r="A11" s="18" t="s">
        <v>24</v>
      </c>
      <c r="B11" s="19" t="s">
        <v>20</v>
      </c>
      <c r="C11" s="20" t="s">
        <v>21</v>
      </c>
      <c r="D11" s="19" t="s">
        <v>27</v>
      </c>
      <c r="E11" s="21">
        <f>IF(H11="","",MAX(0,MIN(1,(H11-74)/(82-74))))</f>
        <v>0.625</v>
      </c>
      <c r="F11" s="19" t="str">
        <f t="shared" si="1"/>
        <v>On Track</v>
      </c>
      <c r="G11" s="22">
        <v>80.0</v>
      </c>
      <c r="H11" s="22">
        <v>79.0</v>
      </c>
    </row>
    <row r="12" ht="30.0" customHeight="1">
      <c r="A12" s="18" t="s">
        <v>29</v>
      </c>
      <c r="B12" s="19" t="s">
        <v>20</v>
      </c>
      <c r="C12" s="20" t="s">
        <v>30</v>
      </c>
      <c r="D12" s="19" t="s">
        <v>32</v>
      </c>
      <c r="E12" s="21">
        <f>IF(H12="","",MAX(0,MIN(1,(H12-68)/(78-68))))</f>
        <v>0.4</v>
      </c>
      <c r="F12" s="19" t="str">
        <f t="shared" si="1"/>
        <v>At Risk</v>
      </c>
      <c r="G12" s="22">
        <v>75.0</v>
      </c>
      <c r="H12" s="22">
        <v>72.0</v>
      </c>
    </row>
    <row r="13" ht="30.0" customHeight="1">
      <c r="A13" s="18" t="s">
        <v>36</v>
      </c>
      <c r="B13" s="19" t="s">
        <v>20</v>
      </c>
      <c r="C13" s="20" t="s">
        <v>30</v>
      </c>
      <c r="D13" s="19" t="s">
        <v>37</v>
      </c>
      <c r="E13" s="21">
        <f>IF(H13="","",MAX(0,MIN(1,(H13-70)/(80-70))))</f>
        <v>1</v>
      </c>
      <c r="F13" s="19" t="str">
        <f t="shared" si="1"/>
        <v>Completed</v>
      </c>
      <c r="G13" s="22">
        <v>77.0</v>
      </c>
      <c r="H13" s="22">
        <v>80.0</v>
      </c>
    </row>
    <row r="14" ht="19.5" customHeight="1">
      <c r="A14" s="12" t="s">
        <v>40</v>
      </c>
      <c r="B14" s="13" t="s">
        <v>20</v>
      </c>
      <c r="C14" s="14" t="s">
        <v>41</v>
      </c>
      <c r="D14" s="15"/>
      <c r="E14" s="16">
        <f>IFERROR(AVERAGE(E15,E16,E17),"")</f>
        <v>0.4365740741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42</v>
      </c>
      <c r="B15" s="19" t="s">
        <v>20</v>
      </c>
      <c r="C15" s="20" t="s">
        <v>41</v>
      </c>
      <c r="D15" s="19" t="s">
        <v>43</v>
      </c>
      <c r="E15" s="21">
        <f>IF(H15="","",MAX(0,MIN(1,(320-H15)/(320-160))))</f>
        <v>0.4625</v>
      </c>
      <c r="F15" s="19" t="str">
        <f t="shared" si="1"/>
        <v>At Risk</v>
      </c>
      <c r="G15" s="22">
        <v>240.0</v>
      </c>
      <c r="H15" s="22">
        <v>246.0</v>
      </c>
    </row>
    <row r="16" ht="30.0" customHeight="1">
      <c r="A16" s="18" t="s">
        <v>44</v>
      </c>
      <c r="B16" s="19" t="s">
        <v>20</v>
      </c>
      <c r="C16" s="20" t="s">
        <v>41</v>
      </c>
      <c r="D16" s="19" t="s">
        <v>45</v>
      </c>
      <c r="E16" s="21">
        <f>IF(H16="","",MAX(0,MIN(1,(14-H16)/(14-5))))</f>
        <v>0.2222222222</v>
      </c>
      <c r="F16" s="19" t="str">
        <f t="shared" si="1"/>
        <v>In Trouble</v>
      </c>
      <c r="G16" s="22">
        <v>9.0</v>
      </c>
      <c r="H16" s="22">
        <v>12.0</v>
      </c>
    </row>
    <row r="17" ht="30.0" customHeight="1">
      <c r="A17" s="18" t="s">
        <v>46</v>
      </c>
      <c r="B17" s="19" t="s">
        <v>20</v>
      </c>
      <c r="C17" s="20" t="s">
        <v>47</v>
      </c>
      <c r="D17" s="19" t="s">
        <v>48</v>
      </c>
      <c r="E17" s="21">
        <f>IF(H17="","",MAX(0,MIN(1,(H17-60)/(92-60))))</f>
        <v>0.625</v>
      </c>
      <c r="F17" s="19" t="str">
        <f t="shared" si="1"/>
        <v>On Track</v>
      </c>
      <c r="G17" s="22">
        <v>82.0</v>
      </c>
      <c r="H17" s="22">
        <v>80.0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0.2167515563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20</v>
      </c>
      <c r="C19" s="20" t="s">
        <v>50</v>
      </c>
      <c r="D19" s="19" t="s">
        <v>52</v>
      </c>
      <c r="E19" s="21">
        <f>IF(H19="","",MAX(0,MIN(1,(H19-38)/(69-38))))</f>
        <v>0.3870967742</v>
      </c>
      <c r="F19" s="19" t="str">
        <f t="shared" si="1"/>
        <v>At Risk</v>
      </c>
      <c r="G19" s="22">
        <v>60.0</v>
      </c>
      <c r="H19" s="22">
        <v>50.0</v>
      </c>
    </row>
    <row r="20" ht="30.0" customHeight="1">
      <c r="A20" s="18" t="s">
        <v>53</v>
      </c>
      <c r="B20" s="19" t="s">
        <v>20</v>
      </c>
      <c r="C20" s="20" t="s">
        <v>54</v>
      </c>
      <c r="D20" s="19" t="s">
        <v>55</v>
      </c>
      <c r="E20" s="21">
        <f>IF(H20="","",MAX(0,MIN(1,(H20-72)/(91-72))))</f>
        <v>0.2631578947</v>
      </c>
      <c r="F20" s="19" t="str">
        <f t="shared" si="1"/>
        <v>In Trouble</v>
      </c>
      <c r="G20" s="22">
        <v>85.0</v>
      </c>
      <c r="H20" s="22">
        <v>77.0</v>
      </c>
    </row>
    <row r="21" ht="30.0" customHeight="1">
      <c r="A21" s="18" t="s">
        <v>56</v>
      </c>
      <c r="B21" s="19" t="s">
        <v>20</v>
      </c>
      <c r="C21" s="20" t="s">
        <v>41</v>
      </c>
      <c r="D21" s="19" t="s">
        <v>57</v>
      </c>
      <c r="E21" s="21">
        <f>IF(H21="","",MAX(0,MIN(1,(9-H21)/(9-3))))</f>
        <v>0</v>
      </c>
      <c r="F21" s="19" t="str">
        <f t="shared" si="1"/>
        <v>Not Started</v>
      </c>
      <c r="G21" s="22">
        <v>7.0</v>
      </c>
      <c r="H21" s="22">
        <v>9.0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23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25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26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28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31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33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34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35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38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39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2026-09-21T17:53:34Z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