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WSvbc8rsaEsKuzSAisqVgpEfKUPh/OdpQtv4/1KdYyo="/>
    </ext>
  </extLst>
</workbook>
</file>

<file path=xl/sharedStrings.xml><?xml version="1.0" encoding="utf-8"?>
<sst xmlns="http://schemas.openxmlformats.org/spreadsheetml/2006/main" count="86" uniqueCount="58">
  <si>
    <t>Cost of Poor Quality OKR Tracker</t>
  </si>
  <si>
    <t>Editable OKR Template  ·  profit.co  ·  Manufacturing  ·  Operations  ·  Quality</t>
  </si>
  <si>
    <t>Company:</t>
  </si>
  <si>
    <t>Department:  Operations · Quality</t>
  </si>
  <si>
    <t>Department:</t>
  </si>
  <si>
    <t>Quarter:  Q3 2026</t>
  </si>
  <si>
    <t>Quarter: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</si>
  <si>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</si>
  <si>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</si>
  <si>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</si>
  <si>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</si>
  <si>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</si>
  <si>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</si>
  <si>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</si>
  <si>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</si>
  <si>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</si>
  <si>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</si>
  <si>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</si>
  <si>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</si>
  <si>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Cut total cost of poor quality and internal failure cost</t>
  </si>
  <si>
    <t>Q3-2026</t>
  </si>
  <si>
    <t>Marilyn Ashby</t>
  </si>
  <si>
    <t xml:space="preserve">      Hold the total cost of poor quality between 2.5% and 3.0% of quarterly revenue</t>
  </si>
  <si>
    <t>↔  Cost of poor quality</t>
  </si>
  <si>
    <t xml:space="preserve">      KR1.1</t>
  </si>
  <si>
    <t xml:space="preserve">      Reduce quarterly scrap cost from $480K to $300K</t>
  </si>
  <si>
    <t>Sheila Ramsey</t>
  </si>
  <si>
    <t>↓  Scrap cost ($K/qtr)</t>
  </si>
  <si>
    <t xml:space="preserve">      KR1.2</t>
  </si>
  <si>
    <t xml:space="preserve">      KR1.3</t>
  </si>
  <si>
    <t xml:space="preserve">      Cut rework labour from 1,200 to 700 hours per quarter</t>
  </si>
  <si>
    <t>Nolan Fitzgerald</t>
  </si>
  <si>
    <t>↓  Rework labour hours</t>
  </si>
  <si>
    <t xml:space="preserve">O2:  </t>
  </si>
  <si>
    <t>O2:  Reduce the cost of quality failures that reach the customer</t>
  </si>
  <si>
    <t>Gordon Ashcombe</t>
  </si>
  <si>
    <t xml:space="preserve">      KR2.1</t>
  </si>
  <si>
    <t xml:space="preserve">      Keep quarterly warranty claim cost under $140K</t>
  </si>
  <si>
    <t>≤  Warranty claim cost ($K)</t>
  </si>
  <si>
    <t xml:space="preserve">      KR2.2</t>
  </si>
  <si>
    <t xml:space="preserve">      Keep complaint-handling cost at or below $14K per quarter</t>
  </si>
  <si>
    <t>≤  Complaint-handling cost ($K)</t>
  </si>
  <si>
    <t xml:space="preserve">      KR2.3</t>
  </si>
  <si>
    <t xml:space="preserve">O3:  </t>
  </si>
  <si>
    <t xml:space="preserve">      Reduce customer chargebacks from $26K to $8K per quarter</t>
  </si>
  <si>
    <t>Rhonda Keene</t>
  </si>
  <si>
    <t>↓  Customer chargebacks ($K)</t>
  </si>
  <si>
    <t>O3:  Rebalance spend from appraisal toward prevention</t>
  </si>
  <si>
    <t>Warren Dunlap</t>
  </si>
  <si>
    <t xml:space="preserve">      KR3.1</t>
  </si>
  <si>
    <t xml:space="preserve">      KR3.2</t>
  </si>
  <si>
    <t xml:space="preserve">      Hold prevention spend at or above 30% of total quality spend</t>
  </si>
  <si>
    <t>≥  Prevention spend share</t>
  </si>
  <si>
    <t xml:space="preserve">      KR3.3</t>
  </si>
  <si>
    <t xml:space="preserve">      Reduce appraisal and inspection cost from $180K to $120K per quarter</t>
  </si>
  <si>
    <t>↓  Appraisal &amp; inspection cost ($K)</t>
  </si>
  <si>
    <t xml:space="preserve">      Keep external sorting and containment cost under $10K per quarter</t>
  </si>
  <si>
    <t>≤  Sorting &amp; containment cost ($K)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</si>
</sst>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0.4445987654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0.6814814815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68</v>
      </c>
    </row>
    <row r="11" ht="30.0" customHeight="1">
      <c r="A11" s="18" t="s">
        <v>22</v>
      </c>
      <c r="B11" s="19" t="s">
        <v>20</v>
      </c>
      <c r="C11" s="20" t="s">
        <v>21</v>
      </c>
      <c r="D11" s="19" t="s">
        <v>23</v>
      </c>
      <c r="E11" s="21">
        <f>IF(H11="","",MAX(0,MIN(1,(H11-4.5)/(3-4.5))))</f>
        <v>0.6</v>
      </c>
      <c r="F11" s="19" t="str">
        <f t="shared" si="1"/>
        <v>On Track</v>
      </c>
      <c r="G11" s="22">
        <v>3.8</v>
      </c>
      <c r="H11" s="22">
        <v>3.6</v>
      </c>
    </row>
    <row r="12" ht="30.0" customHeight="1">
      <c r="A12" s="18" t="s">
        <v>25</v>
      </c>
      <c r="B12" s="19" t="s">
        <v>20</v>
      </c>
      <c r="C12" s="20" t="s">
        <v>26</v>
      </c>
      <c r="D12" s="19" t="s">
        <v>27</v>
      </c>
      <c r="E12" s="21">
        <f>IF(H12="","",MAX(0,MIN(1,(H12-480)/(300-480))))</f>
        <v>0.4444444444</v>
      </c>
      <c r="F12" s="19" t="str">
        <f t="shared" si="1"/>
        <v>At Risk</v>
      </c>
      <c r="G12" s="22">
        <v>380.0</v>
      </c>
      <c r="H12" s="22">
        <v>400.0</v>
      </c>
    </row>
    <row r="13" ht="30.0" customHeight="1">
      <c r="A13" s="18" t="s">
        <v>30</v>
      </c>
      <c r="B13" s="19" t="s">
        <v>20</v>
      </c>
      <c r="C13" s="20" t="s">
        <v>31</v>
      </c>
      <c r="D13" s="19" t="s">
        <v>32</v>
      </c>
      <c r="E13" s="21">
        <f>IF(H13="","",MAX(0,MIN(1,(H13-1200)/(700-1200))))</f>
        <v>1</v>
      </c>
      <c r="F13" s="19" t="str">
        <f t="shared" si="1"/>
        <v>Completed</v>
      </c>
      <c r="G13" s="22">
        <v>900.0</v>
      </c>
      <c r="H13" s="22">
        <v>700.0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0.4356481481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37</v>
      </c>
      <c r="B15" s="19" t="s">
        <v>20</v>
      </c>
      <c r="C15" s="20" t="s">
        <v>35</v>
      </c>
      <c r="D15" s="19" t="s">
        <v>38</v>
      </c>
      <c r="E15" s="21">
        <f>IF(H15="","",MAX(0,MIN(1,(H15-220)/(140-220))))</f>
        <v>0.4625</v>
      </c>
      <c r="F15" s="19" t="str">
        <f t="shared" si="1"/>
        <v>At Risk</v>
      </c>
      <c r="G15" s="22">
        <v>175.0</v>
      </c>
      <c r="H15" s="22">
        <v>183.0</v>
      </c>
    </row>
    <row r="16" ht="30.0" customHeight="1">
      <c r="A16" s="18" t="s">
        <v>40</v>
      </c>
      <c r="B16" s="19" t="s">
        <v>20</v>
      </c>
      <c r="C16" s="20" t="s">
        <v>21</v>
      </c>
      <c r="D16" s="19" t="s">
        <v>41</v>
      </c>
      <c r="E16" s="21">
        <f>IF(H16="","",MAX(0,MIN(1,(H16-32)/(14-32))))</f>
        <v>0.2222222222</v>
      </c>
      <c r="F16" s="19" t="str">
        <f t="shared" si="1"/>
        <v>In Trouble</v>
      </c>
      <c r="G16" s="22">
        <v>24.0</v>
      </c>
      <c r="H16" s="22">
        <v>28.0</v>
      </c>
    </row>
    <row r="17" ht="30.0" customHeight="1">
      <c r="A17" s="18" t="s">
        <v>44</v>
      </c>
      <c r="B17" s="19" t="s">
        <v>20</v>
      </c>
      <c r="C17" s="20" t="s">
        <v>45</v>
      </c>
      <c r="D17" s="19" t="s">
        <v>46</v>
      </c>
      <c r="E17" s="21">
        <f>IF(H17="","",MAX(0,MIN(1,(H17-26)/(8-26))))</f>
        <v>0.6222222222</v>
      </c>
      <c r="F17" s="19" t="str">
        <f t="shared" si="1"/>
        <v>On Track</v>
      </c>
      <c r="G17" s="22">
        <v>16.0</v>
      </c>
      <c r="H17" s="22">
        <v>14.8</v>
      </c>
    </row>
    <row r="18" ht="19.5" customHeight="1">
      <c r="A18" s="12" t="s">
        <v>47</v>
      </c>
      <c r="B18" s="13" t="s">
        <v>20</v>
      </c>
      <c r="C18" s="14" t="s">
        <v>48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26</v>
      </c>
      <c r="D19" s="19" t="s">
        <v>52</v>
      </c>
      <c r="E19" s="21">
        <f>IF(H19="","",MAX(0,MIN(1,(H19-15)/(30-15))))</f>
        <v>0.4</v>
      </c>
      <c r="F19" s="19" t="str">
        <f t="shared" si="1"/>
        <v>At Risk</v>
      </c>
      <c r="G19" s="22">
        <v>25.0</v>
      </c>
      <c r="H19" s="22">
        <v>21.0</v>
      </c>
    </row>
    <row r="20" ht="30.0" customHeight="1">
      <c r="A20" s="18" t="s">
        <v>54</v>
      </c>
      <c r="B20" s="19" t="s">
        <v>20</v>
      </c>
      <c r="C20" s="20" t="s">
        <v>45</v>
      </c>
      <c r="D20" s="19" t="s">
        <v>55</v>
      </c>
      <c r="E20" s="21">
        <f>IF(H20="","",MAX(0,MIN(1,(H20-180)/(120-180))))</f>
        <v>0.25</v>
      </c>
      <c r="F20" s="19" t="str">
        <f t="shared" si="1"/>
        <v>In Trouble</v>
      </c>
      <c r="G20" s="22">
        <v>150.0</v>
      </c>
      <c r="H20" s="22">
        <v>165.0</v>
      </c>
    </row>
    <row r="21" ht="30.0" customHeight="1">
      <c r="A21" s="18" t="s">
        <v>56</v>
      </c>
      <c r="B21" s="19" t="s">
        <v>20</v>
      </c>
      <c r="C21" s="20" t="s">
        <v>48</v>
      </c>
      <c r="D21" s="19" t="s">
        <v>57</v>
      </c>
      <c r="E21" s="21">
        <f>IF(H21="","",MAX(0,MIN(1,(H21-45)/(10-45))))</f>
        <v>0</v>
      </c>
      <c r="F21" s="19" t="str">
        <f t="shared" si="1"/>
        <v>Not Started</v>
      </c>
      <c r="G21" s="22">
        <v>28.0</v>
      </c>
      <c r="H21" s="22">
        <v>45.0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36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42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43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50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53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2026-09-22T09:55:58Z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