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wX1UylfyRheJiO5lQGg2UmmnP1omlqtsfzKH3TaHnbM="/>
    </ext>
  </extLst>
</workbook>
</file>

<file path=xl/sharedStrings.xml><?xml version="1.0" encoding="utf-8"?>
<sst xmlns="http://schemas.openxmlformats.org/spreadsheetml/2006/main" count="86" uniqueCount="57">
  <si>
    <t>Cycle Time OKR Tracker</t>
  </si>
  <si>
    <t>Editable OKR Template  ·  profit.co  ·  Manufacturing  ·  Operations  ·  Production</t>
  </si>
  <si>
    <t>Department:  Operations · Production</t>
  </si>
  <si>
    <t>Quarter:  Q3 2026</t>
  </si>
  <si>
    <t>Company:</t>
  </si>
  <si>
    <t>Department:</t>
  </si>
  <si>
    <t>Overall OKR Score (auto-calculated)</t>
  </si>
  <si>
    <t>Quarter: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</si>
  <si>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</si>
  <si>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</si>
  <si>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</si>
  <si>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</si>
  <si>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</si>
  <si>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</si>
  <si>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</si>
  <si>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</si>
  <si>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</si>
  <si>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</si>
  <si>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</si>
  <si>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Reduce and stabilise cycle time across the production line</t>
  </si>
  <si>
    <t>Q3-2026</t>
  </si>
  <si>
    <t>Anton Kessler</t>
  </si>
  <si>
    <t xml:space="preserve">      KR1.1</t>
  </si>
  <si>
    <t xml:space="preserve">      KR1.2</t>
  </si>
  <si>
    <t xml:space="preserve">      Reduce average cycle time from 92 to 74 seconds per unit</t>
  </si>
  <si>
    <t xml:space="preserve">      KR1.3</t>
  </si>
  <si>
    <t>↓  Average cycle time</t>
  </si>
  <si>
    <t xml:space="preserve">O2:  </t>
  </si>
  <si>
    <t xml:space="preserve">      KR2.1</t>
  </si>
  <si>
    <t xml:space="preserve">      Keep cycle-time variability (coefficient of variation) at or below 6%</t>
  </si>
  <si>
    <t>≤  Cycle-time variability</t>
  </si>
  <si>
    <t xml:space="preserve">      KR2.2</t>
  </si>
  <si>
    <t xml:space="preserve">      KR2.3</t>
  </si>
  <si>
    <t xml:space="preserve">      Raise the share of units within cycle-time spec from 58% to 100%</t>
  </si>
  <si>
    <t>Hugo Marchetti</t>
  </si>
  <si>
    <t>↑  Units within cycle-time spec</t>
  </si>
  <si>
    <t xml:space="preserve">O3:  </t>
  </si>
  <si>
    <t>O2:  Balance the line to takt and reduce work-in-process</t>
  </si>
  <si>
    <t>Sanne de Vries</t>
  </si>
  <si>
    <t xml:space="preserve">      KR3.1</t>
  </si>
  <si>
    <t xml:space="preserve">      KR3.2</t>
  </si>
  <si>
    <t xml:space="preserve">      KR3.3</t>
  </si>
  <si>
    <t xml:space="preserve">      Raise line-balance efficiency from 62% to 100%</t>
  </si>
  <si>
    <t>↑  Line-balance efficiency</t>
  </si>
  <si>
    <t xml:space="preserve">      Keep the takt-time attainment gap at or below 1.2 seconds</t>
  </si>
  <si>
    <t>≤  Takt-time attainment gap</t>
  </si>
  <si>
    <t xml:space="preserve">      Keep work-in-process on the line under 180 units</t>
  </si>
  <si>
    <t>≤  Work-in-process units</t>
  </si>
  <si>
    <t>O3:  Raise value-added ratio through standard work</t>
  </si>
  <si>
    <t>Tomas Rivera</t>
  </si>
  <si>
    <t xml:space="preserve">      Hold the value-added ratio between 62% and 70% of cycle time</t>
  </si>
  <si>
    <t>↔  Value-added ratio</t>
  </si>
  <si>
    <t xml:space="preserve">      Hold standard-work adherence at or above 95%</t>
  </si>
  <si>
    <t>Beatrice Lund</t>
  </si>
  <si>
    <t>≥  Standard-work adherence</t>
  </si>
  <si>
    <t xml:space="preserve">      Raise first-time-through quality from 48% to 90%</t>
  </si>
  <si>
    <t>↑  First-time-through quality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</si>
</sst>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0.4458495776</v>
      </c>
      <c r="H5" s="3"/>
    </row>
    <row r="6" ht="3.75" customHeight="1"/>
    <row r="7" ht="27.75" customHeight="1">
      <c r="A7" s="10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0.687037037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24</v>
      </c>
      <c r="B11" s="19" t="s">
        <v>20</v>
      </c>
      <c r="C11" s="20" t="s">
        <v>21</v>
      </c>
      <c r="D11" s="19" t="s">
        <v>26</v>
      </c>
      <c r="E11" s="21">
        <f>IF(H11="","",MAX(0,MIN(1,(H11-92)/(74-92))))</f>
        <v>0.6111111111</v>
      </c>
      <c r="F11" s="19" t="str">
        <f t="shared" si="1"/>
        <v>On Track</v>
      </c>
      <c r="G11" s="22">
        <v>83.0</v>
      </c>
      <c r="H11" s="22">
        <v>81.0</v>
      </c>
    </row>
    <row r="12" ht="30.0" customHeight="1">
      <c r="A12" s="18" t="s">
        <v>29</v>
      </c>
      <c r="B12" s="19" t="s">
        <v>20</v>
      </c>
      <c r="C12" s="20" t="s">
        <v>21</v>
      </c>
      <c r="D12" s="19" t="s">
        <v>30</v>
      </c>
      <c r="E12" s="21">
        <f>IF(H12="","",MAX(0,MIN(1,(H12-14)/(6-14))))</f>
        <v>0.45</v>
      </c>
      <c r="F12" s="19" t="str">
        <f t="shared" si="1"/>
        <v>At Risk</v>
      </c>
      <c r="G12" s="22">
        <v>9.5</v>
      </c>
      <c r="H12" s="22">
        <v>10.4</v>
      </c>
    </row>
    <row r="13" ht="30.0" customHeight="1">
      <c r="A13" s="18" t="s">
        <v>33</v>
      </c>
      <c r="B13" s="19" t="s">
        <v>20</v>
      </c>
      <c r="C13" s="20" t="s">
        <v>34</v>
      </c>
      <c r="D13" s="19" t="s">
        <v>35</v>
      </c>
      <c r="E13" s="21">
        <f>IF(H13="","",MAX(0,MIN(1,(H13-58)/(100-58))))</f>
        <v>1</v>
      </c>
      <c r="F13" s="19" t="str">
        <f t="shared" si="1"/>
        <v>Completed</v>
      </c>
      <c r="G13" s="22">
        <v>86.0</v>
      </c>
      <c r="H13" s="22">
        <v>100.0</v>
      </c>
    </row>
    <row r="14" ht="19.5" customHeight="1">
      <c r="A14" s="12" t="s">
        <v>37</v>
      </c>
      <c r="B14" s="13" t="s">
        <v>20</v>
      </c>
      <c r="C14" s="14" t="s">
        <v>38</v>
      </c>
      <c r="D14" s="15"/>
      <c r="E14" s="16">
        <f>IFERROR(AVERAGE(E15,E16,E17),"")</f>
        <v>0.4282894737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42</v>
      </c>
      <c r="B15" s="19" t="s">
        <v>20</v>
      </c>
      <c r="C15" s="20" t="s">
        <v>38</v>
      </c>
      <c r="D15" s="19" t="s">
        <v>43</v>
      </c>
      <c r="E15" s="21">
        <f>IF(H15="","",MAX(0,MIN(1,(H15-62)/(100-62))))</f>
        <v>0.4473684211</v>
      </c>
      <c r="F15" s="19" t="str">
        <f t="shared" si="1"/>
        <v>At Risk</v>
      </c>
      <c r="G15" s="22">
        <v>88.0</v>
      </c>
      <c r="H15" s="22">
        <v>79.0</v>
      </c>
    </row>
    <row r="16" ht="30.0" customHeight="1">
      <c r="A16" s="18" t="s">
        <v>44</v>
      </c>
      <c r="B16" s="19" t="s">
        <v>20</v>
      </c>
      <c r="C16" s="20" t="s">
        <v>38</v>
      </c>
      <c r="D16" s="19" t="s">
        <v>45</v>
      </c>
      <c r="E16" s="21">
        <f>IF(H16="","",MAX(0,MIN(1,(H16-2.8)/(1.2-2.8))))</f>
        <v>0.21875</v>
      </c>
      <c r="F16" s="19" t="str">
        <f t="shared" si="1"/>
        <v>In Trouble</v>
      </c>
      <c r="G16" s="22">
        <v>2.0</v>
      </c>
      <c r="H16" s="22">
        <v>2.45</v>
      </c>
    </row>
    <row r="17" ht="30.0" customHeight="1">
      <c r="A17" s="18" t="s">
        <v>46</v>
      </c>
      <c r="B17" s="19" t="s">
        <v>20</v>
      </c>
      <c r="C17" s="20" t="s">
        <v>34</v>
      </c>
      <c r="D17" s="19" t="s">
        <v>47</v>
      </c>
      <c r="E17" s="21">
        <f>IF(H17="","",MAX(0,MIN(1,(H17-340)/(180-340))))</f>
        <v>0.61875</v>
      </c>
      <c r="F17" s="19" t="str">
        <f t="shared" si="1"/>
        <v>On Track</v>
      </c>
      <c r="G17" s="22">
        <v>250.0</v>
      </c>
      <c r="H17" s="22">
        <v>241.0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0.2222222222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50</v>
      </c>
      <c r="B19" s="19" t="s">
        <v>20</v>
      </c>
      <c r="C19" s="20" t="s">
        <v>49</v>
      </c>
      <c r="D19" s="19" t="s">
        <v>51</v>
      </c>
      <c r="E19" s="21">
        <f>IF(H19="","",MAX(0,MIN(1,(H19-38)/(62-38))))</f>
        <v>0.4166666667</v>
      </c>
      <c r="F19" s="19" t="str">
        <f t="shared" si="1"/>
        <v>At Risk</v>
      </c>
      <c r="G19" s="22">
        <v>55.0</v>
      </c>
      <c r="H19" s="22">
        <v>48.0</v>
      </c>
    </row>
    <row r="20" ht="30.0" customHeight="1">
      <c r="A20" s="18" t="s">
        <v>52</v>
      </c>
      <c r="B20" s="19" t="s">
        <v>20</v>
      </c>
      <c r="C20" s="20" t="s">
        <v>53</v>
      </c>
      <c r="D20" s="19" t="s">
        <v>54</v>
      </c>
      <c r="E20" s="21">
        <f>IF(H20="","",MAX(0,MIN(1,(H20-55)/(95-55))))</f>
        <v>0.25</v>
      </c>
      <c r="F20" s="19" t="str">
        <f t="shared" si="1"/>
        <v>In Trouble</v>
      </c>
      <c r="G20" s="22">
        <v>80.0</v>
      </c>
      <c r="H20" s="22">
        <v>65.0</v>
      </c>
    </row>
    <row r="21" ht="30.0" customHeight="1">
      <c r="A21" s="18" t="s">
        <v>55</v>
      </c>
      <c r="B21" s="19" t="s">
        <v>20</v>
      </c>
      <c r="C21" s="20" t="s">
        <v>49</v>
      </c>
      <c r="D21" s="19" t="s">
        <v>56</v>
      </c>
      <c r="E21" s="21">
        <f>IF(H21="","",MAX(0,MIN(1,(H21-48)/(90-48))))</f>
        <v>0</v>
      </c>
      <c r="F21" s="19" t="str">
        <f t="shared" si="1"/>
        <v>Not Started</v>
      </c>
      <c r="G21" s="22">
        <v>70.0</v>
      </c>
      <c r="H21" s="22">
        <v>48.0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2"/>
      <c r="C3" s="3"/>
      <c r="D3" s="5" t="s">
        <v>5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23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25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36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2026-09-22T09:11:29Z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