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9G+gKagkM2pcorO93R1jw0dNBxFxCL2arw1cgKpiFBM="/>
    </ext>
  </extLst>
</workbook>
</file>

<file path=xl/sharedStrings.xml><?xml version="1.0" encoding="utf-8"?>
<sst xmlns="http://schemas.openxmlformats.org/spreadsheetml/2006/main" count="86" uniqueCount="57">
  <si>
    <t>In-process Inspection OKR Tracker</t>
  </si>
  <si>
    <t>Editable OKR Template  ·  profit.co  ·  Manufacturing  ·  Operations  ·  Quality</t>
  </si>
  <si>
    <t>Company:</t>
  </si>
  <si>
    <t>Department:  Operations · Quality</t>
  </si>
  <si>
    <t>Department:</t>
  </si>
  <si>
    <t>Quarter:</t>
  </si>
  <si>
    <t>Quarter:  Q3 2026</t>
  </si>
  <si>
    <t>Overall OKR Score (auto-calculated)</t>
  </si>
  <si>
    <t>ℹ  Enter your objectives, then each KR's Owner, Type, Plan (this period's checkpoint) and Actual (current value). Progress and Lifecycle Status calculate automatically.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</si>
  <si>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</si>
  <si>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</si>
  <si>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</si>
  <si>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</si>
  <si>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</si>
  <si>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</si>
  <si>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</si>
  <si>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</si>
  <si>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</si>
  <si>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Extend inspection coverage and catch more defects at inspection</t>
  </si>
  <si>
    <t>Q3-2026</t>
  </si>
  <si>
    <t xml:space="preserve">O1:  </t>
  </si>
  <si>
    <t>Craig Mullins</t>
  </si>
  <si>
    <t xml:space="preserve">      Hold in-process inspection coverage at or above 92%</t>
  </si>
  <si>
    <t xml:space="preserve">      KR1.1</t>
  </si>
  <si>
    <t>≥  In-process inspection coverage</t>
  </si>
  <si>
    <t xml:space="preserve">      KR1.2</t>
  </si>
  <si>
    <t xml:space="preserve">      Raise inspection effectiveness from 71% to 90% of defects detected</t>
  </si>
  <si>
    <t>Nolan Fitzgerald</t>
  </si>
  <si>
    <t>↑  Inspection effectiveness</t>
  </si>
  <si>
    <t xml:space="preserve">      KR1.3</t>
  </si>
  <si>
    <t xml:space="preserve">O2:  </t>
  </si>
  <si>
    <t xml:space="preserve">      Hold defects caught in-process between 85% and 90% of total defects</t>
  </si>
  <si>
    <t>Dennis Marlowe</t>
  </si>
  <si>
    <t>↔  Defects caught in-process</t>
  </si>
  <si>
    <t xml:space="preserve">      KR2.1</t>
  </si>
  <si>
    <t>O2:  Make the measurement system reliable and repeatable</t>
  </si>
  <si>
    <t>Sharon Kubiak</t>
  </si>
  <si>
    <t xml:space="preserve">      KR2.2</t>
  </si>
  <si>
    <t xml:space="preserve">      KR2.3</t>
  </si>
  <si>
    <t xml:space="preserve">O3:  </t>
  </si>
  <si>
    <t xml:space="preserve">      Keep gauge R&amp;R at or below 10% of tolerance</t>
  </si>
  <si>
    <t>≤  Gauge R&amp;R (% of tolerance)</t>
  </si>
  <si>
    <t xml:space="preserve">      KR3.1</t>
  </si>
  <si>
    <t xml:space="preserve">      KR3.2</t>
  </si>
  <si>
    <t xml:space="preserve">      Cut the measurement error rate from 5.6% to 2.0% of inspections</t>
  </si>
  <si>
    <t>↓  Measurement error rate</t>
  </si>
  <si>
    <t xml:space="preserve">      KR3.3</t>
  </si>
  <si>
    <t xml:space="preserve">      Hold gauges passing MSA at or above 95% of active gauges</t>
  </si>
  <si>
    <t>≥  Gauges passing MSA</t>
  </si>
  <si>
    <t>O3:  Speed inspection, tighten sampling, and digitise records</t>
  </si>
  <si>
    <t xml:space="preserve">      Cut average inspection cycle time from 16 to 8 minutes</t>
  </si>
  <si>
    <t>↓  Inspection cycle time</t>
  </si>
  <si>
    <t xml:space="preserve">      Raise sampling-plan conformance from 78% to 98% of lots</t>
  </si>
  <si>
    <t>↑  Sampling-plan conformance</t>
  </si>
  <si>
    <t xml:space="preserve">      Digitise inspection records across all inspection stations</t>
  </si>
  <si>
    <t>Tricia Vandenberg</t>
  </si>
  <si>
    <t>◆  Inspection records digitised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</si>
</sst>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3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0.4462025791</v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21</v>
      </c>
      <c r="D10" s="15"/>
      <c r="E10" s="16">
        <f>IFERROR(AVERAGE(E11,E12,E13),"")</f>
        <v>0.6858299595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22</v>
      </c>
      <c r="B11" s="19" t="s">
        <v>19</v>
      </c>
      <c r="C11" s="20" t="s">
        <v>21</v>
      </c>
      <c r="D11" s="19" t="s">
        <v>24</v>
      </c>
      <c r="E11" s="21">
        <f>IF(H11="","",MAX(0,MIN(1,(H11-66)/(92-66))))</f>
        <v>0.6153846154</v>
      </c>
      <c r="F11" s="19" t="str">
        <f t="shared" si="1"/>
        <v>On Track</v>
      </c>
      <c r="G11" s="22">
        <v>80.0</v>
      </c>
      <c r="H11" s="22">
        <v>82.0</v>
      </c>
    </row>
    <row r="12" ht="30.0" customHeight="1">
      <c r="A12" s="18" t="s">
        <v>26</v>
      </c>
      <c r="B12" s="19" t="s">
        <v>19</v>
      </c>
      <c r="C12" s="20" t="s">
        <v>27</v>
      </c>
      <c r="D12" s="19" t="s">
        <v>28</v>
      </c>
      <c r="E12" s="21">
        <f>IF(H12="","",MAX(0,MIN(1,(H12-71)/(90-71))))</f>
        <v>0.4421052632</v>
      </c>
      <c r="F12" s="19" t="str">
        <f t="shared" si="1"/>
        <v>At Risk</v>
      </c>
      <c r="G12" s="22">
        <v>84.0</v>
      </c>
      <c r="H12" s="22">
        <v>79.4</v>
      </c>
    </row>
    <row r="13" ht="30.0" customHeight="1">
      <c r="A13" s="18" t="s">
        <v>31</v>
      </c>
      <c r="B13" s="19" t="s">
        <v>19</v>
      </c>
      <c r="C13" s="20" t="s">
        <v>32</v>
      </c>
      <c r="D13" s="19" t="s">
        <v>33</v>
      </c>
      <c r="E13" s="21">
        <f>IF(H13="","",MAX(0,MIN(1,(H13-60)/(85-60))))</f>
        <v>1</v>
      </c>
      <c r="F13" s="19" t="str">
        <f t="shared" si="1"/>
        <v>Completed</v>
      </c>
      <c r="G13" s="22">
        <v>75.0</v>
      </c>
      <c r="H13" s="22">
        <v>85.0</v>
      </c>
    </row>
    <row r="14" ht="19.5" customHeight="1">
      <c r="A14" s="12" t="s">
        <v>35</v>
      </c>
      <c r="B14" s="13" t="s">
        <v>19</v>
      </c>
      <c r="C14" s="14" t="s">
        <v>36</v>
      </c>
      <c r="D14" s="15"/>
      <c r="E14" s="16">
        <f>IFERROR(AVERAGE(E15,E16,E17),"")</f>
        <v>0.4361111111</v>
      </c>
      <c r="F14" s="13" t="str">
        <f t="shared" si="1"/>
        <v>At Risk</v>
      </c>
      <c r="G14" s="17">
        <v>100.0</v>
      </c>
      <c r="H14" s="17">
        <f>IFERROR(ROUND(E14*100,0),"")</f>
        <v>44</v>
      </c>
    </row>
    <row r="15" ht="30.0" customHeight="1">
      <c r="A15" s="18" t="s">
        <v>40</v>
      </c>
      <c r="B15" s="19" t="s">
        <v>19</v>
      </c>
      <c r="C15" s="20" t="s">
        <v>36</v>
      </c>
      <c r="D15" s="19" t="s">
        <v>41</v>
      </c>
      <c r="E15" s="21">
        <f>IF(H15="","",MAX(0,MIN(1,(H15-28)/(10-28))))</f>
        <v>0.4611111111</v>
      </c>
      <c r="F15" s="19" t="str">
        <f t="shared" si="1"/>
        <v>At Risk</v>
      </c>
      <c r="G15" s="22">
        <v>18.0</v>
      </c>
      <c r="H15" s="22">
        <v>19.7</v>
      </c>
    </row>
    <row r="16" ht="30.0" customHeight="1">
      <c r="A16" s="18" t="s">
        <v>44</v>
      </c>
      <c r="B16" s="19" t="s">
        <v>19</v>
      </c>
      <c r="C16" s="20" t="s">
        <v>36</v>
      </c>
      <c r="D16" s="19" t="s">
        <v>45</v>
      </c>
      <c r="E16" s="21">
        <f>IF(H16="","",MAX(0,MIN(1,(H16-5.6)/(2-5.6))))</f>
        <v>0.2222222222</v>
      </c>
      <c r="F16" s="19" t="str">
        <f t="shared" si="1"/>
        <v>In Trouble</v>
      </c>
      <c r="G16" s="22">
        <v>4.0</v>
      </c>
      <c r="H16" s="22">
        <v>4.8</v>
      </c>
    </row>
    <row r="17" ht="30.0" customHeight="1">
      <c r="A17" s="18" t="s">
        <v>47</v>
      </c>
      <c r="B17" s="19" t="s">
        <v>19</v>
      </c>
      <c r="C17" s="20" t="s">
        <v>27</v>
      </c>
      <c r="D17" s="19" t="s">
        <v>48</v>
      </c>
      <c r="E17" s="21">
        <f>IF(H17="","",MAX(0,MIN(1,(H17-55)/(95-55))))</f>
        <v>0.625</v>
      </c>
      <c r="F17" s="19" t="str">
        <f t="shared" si="1"/>
        <v>On Track</v>
      </c>
      <c r="G17" s="22">
        <v>78.0</v>
      </c>
      <c r="H17" s="22">
        <v>80.0</v>
      </c>
    </row>
    <row r="18" ht="19.5" customHeight="1">
      <c r="A18" s="12" t="s">
        <v>49</v>
      </c>
      <c r="B18" s="13" t="s">
        <v>19</v>
      </c>
      <c r="C18" s="14" t="s">
        <v>32</v>
      </c>
      <c r="D18" s="15"/>
      <c r="E18" s="16">
        <f>IFERROR(AVERAGE(E19,E20,E21),"")</f>
        <v>0.2166666667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50</v>
      </c>
      <c r="B19" s="19" t="s">
        <v>19</v>
      </c>
      <c r="C19" s="20" t="s">
        <v>32</v>
      </c>
      <c r="D19" s="19" t="s">
        <v>51</v>
      </c>
      <c r="E19" s="21">
        <f>IF(H19="","",MAX(0,MIN(1,(H19-16)/(8-16))))</f>
        <v>0.4</v>
      </c>
      <c r="F19" s="19" t="str">
        <f t="shared" si="1"/>
        <v>At Risk</v>
      </c>
      <c r="G19" s="22">
        <v>12.0</v>
      </c>
      <c r="H19" s="22">
        <v>12.8</v>
      </c>
    </row>
    <row r="20" ht="30.0" customHeight="1">
      <c r="A20" s="18" t="s">
        <v>52</v>
      </c>
      <c r="B20" s="19" t="s">
        <v>19</v>
      </c>
      <c r="C20" s="20" t="s">
        <v>21</v>
      </c>
      <c r="D20" s="19" t="s">
        <v>53</v>
      </c>
      <c r="E20" s="21">
        <f>IF(H20="","",MAX(0,MIN(1,(H20-78)/(98-78))))</f>
        <v>0.25</v>
      </c>
      <c r="F20" s="19" t="str">
        <f t="shared" si="1"/>
        <v>In Trouble</v>
      </c>
      <c r="G20" s="22">
        <v>90.0</v>
      </c>
      <c r="H20" s="22">
        <v>83.0</v>
      </c>
    </row>
    <row r="21" ht="30.0" customHeight="1">
      <c r="A21" s="18" t="s">
        <v>54</v>
      </c>
      <c r="B21" s="19" t="s">
        <v>19</v>
      </c>
      <c r="C21" s="20" t="s">
        <v>55</v>
      </c>
      <c r="D21" s="19" t="s">
        <v>56</v>
      </c>
      <c r="E21" s="21">
        <f>IF(H21="","",MAX(0,MIN(1,(H21-40)/(90-40))))</f>
        <v>0</v>
      </c>
      <c r="F21" s="19" t="str">
        <f t="shared" si="1"/>
        <v>Not Started</v>
      </c>
      <c r="G21" s="22">
        <v>70.0</v>
      </c>
      <c r="H21" s="22">
        <v>40.0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4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20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23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25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29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34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37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38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39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42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43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46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2026-09-22T10:04:27Z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