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Dje5xVvxAkqg7XdFYemQwbs3gdaPaim4ww+QIUeLUG4="/>
    </ext>
  </extLst>
</workbook>
</file>

<file path=xl/sharedStrings.xml><?xml version="1.0" encoding="utf-8"?>
<sst xmlns="http://schemas.openxmlformats.org/spreadsheetml/2006/main" count="86" uniqueCount="58">
  <si>
    <t>Line Balancing OKR Tracker</t>
  </si>
  <si>
    <t>Editable OKR Template  ·  profit.co  ·  Manufacturing  ·  Operations  ·  Production</t>
  </si>
  <si>
    <t>Company:</t>
  </si>
  <si>
    <t>Department:</t>
  </si>
  <si>
    <t>Department:  Operations · Production</t>
  </si>
  <si>
    <t>Quarter:</t>
  </si>
  <si>
    <t>Quarter:  Q3 2026</t>
  </si>
  <si>
    <t>Overall OKR Score (auto-calculated)</t>
  </si>
  <si>
    <t>ℹ  Enter your objectives, then each KR's Owner, Type, Plan (this period's checkpoint) and Actual (current value). Progress and Lifecycle Status calculate automatically.</t>
  </si>
  <si>
    <t>Name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</si>
  <si>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</si>
  <si>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</si>
  <si>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</si>
  <si>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</si>
  <si>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</si>
  <si>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</si>
  <si>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</si>
  <si>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</si>
  <si>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</si>
  <si>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Even out workload across every station on the line</t>
  </si>
  <si>
    <t>Q3-2026</t>
  </si>
  <si>
    <t>Sanne de Vries</t>
  </si>
  <si>
    <t xml:space="preserve">      KR1.1</t>
  </si>
  <si>
    <t xml:space="preserve">      Keep station-time imbalance at or below 12%</t>
  </si>
  <si>
    <t>≤  Station-time imbalance</t>
  </si>
  <si>
    <t xml:space="preserve">      KR1.2</t>
  </si>
  <si>
    <t xml:space="preserve">      Raise the line smoothness index from 0.62 to 0.94</t>
  </si>
  <si>
    <t>↑  Line smoothness index</t>
  </si>
  <si>
    <t xml:space="preserve">      KR1.3</t>
  </si>
  <si>
    <t xml:space="preserve">O2:  </t>
  </si>
  <si>
    <t xml:space="preserve">      Keep the number of stations running over takt to no more than 1</t>
  </si>
  <si>
    <t>Anton Kessler</t>
  </si>
  <si>
    <t>≤  Stations over takt</t>
  </si>
  <si>
    <t xml:space="preserve">      KR2.1</t>
  </si>
  <si>
    <t>O2:  Right-size manpower and cut operator idle time</t>
  </si>
  <si>
    <t>Curtis Redmond</t>
  </si>
  <si>
    <t xml:space="preserve">      KR2.2</t>
  </si>
  <si>
    <t xml:space="preserve">      KR2.3</t>
  </si>
  <si>
    <t xml:space="preserve">O3:  </t>
  </si>
  <si>
    <t xml:space="preserve">      Reduce operator idle time from 24% to 10% of cycle</t>
  </si>
  <si>
    <t>↓  Operator idle time</t>
  </si>
  <si>
    <t xml:space="preserve">      KR3.1</t>
  </si>
  <si>
    <t xml:space="preserve">      Raise labour-balance efficiency from 72% to 100%</t>
  </si>
  <si>
    <t xml:space="preserve">      KR3.2</t>
  </si>
  <si>
    <t>↑  Labour-balance efficiency</t>
  </si>
  <si>
    <t xml:space="preserve">      KR3.3</t>
  </si>
  <si>
    <t xml:space="preserve">      Raise the share of tasks at standardized-work balance from 58% to 100%</t>
  </si>
  <si>
    <t>Beatrice Lund</t>
  </si>
  <si>
    <t>↑  Tasks at standardized balance</t>
  </si>
  <si>
    <t>O3:  Sustain balance as the product mix changes</t>
  </si>
  <si>
    <t>Hugo Marchetti</t>
  </si>
  <si>
    <t xml:space="preserve">      Hold takt conformance under mixed-model production at or above 83%</t>
  </si>
  <si>
    <t>≥  Takt conformance under mix</t>
  </si>
  <si>
    <t xml:space="preserve">      Reduce line-rebalance response time from 18 to 9 days after a mix change</t>
  </si>
  <si>
    <t>Lena Brandt</t>
  </si>
  <si>
    <t>↓  Rebalance response time</t>
  </si>
  <si>
    <t xml:space="preserve">      Hold the share of balance retained 30 days after a mix change between 90% and 95%</t>
  </si>
  <si>
    <t>↔  Balance retained after mix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</si>
</sst>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4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0.4454204746</v>
      </c>
      <c r="H5" s="3"/>
    </row>
    <row r="6" ht="3.75" customHeight="1"/>
    <row r="7" ht="27.75" customHeight="1">
      <c r="A7" s="11" t="s">
        <v>10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0.6912878788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23</v>
      </c>
      <c r="B11" s="19" t="s">
        <v>20</v>
      </c>
      <c r="C11" s="20" t="s">
        <v>21</v>
      </c>
      <c r="D11" s="19" t="s">
        <v>24</v>
      </c>
      <c r="E11" s="21">
        <f>IF(H11="","",MAX(0,MIN(1,(H11-34)/(12-34))))</f>
        <v>0.6363636364</v>
      </c>
      <c r="F11" s="19" t="str">
        <f t="shared" si="1"/>
        <v>On Track</v>
      </c>
      <c r="G11" s="22">
        <v>22.0</v>
      </c>
      <c r="H11" s="22">
        <v>20.0</v>
      </c>
    </row>
    <row r="12" ht="30.0" customHeight="1">
      <c r="A12" s="18" t="s">
        <v>26</v>
      </c>
      <c r="B12" s="19" t="s">
        <v>20</v>
      </c>
      <c r="C12" s="20" t="s">
        <v>21</v>
      </c>
      <c r="D12" s="19" t="s">
        <v>27</v>
      </c>
      <c r="E12" s="21">
        <f>IF(H12="","",MAX(0,MIN(1,(H12-0.62)/(0.94-0.62))))</f>
        <v>0.4375</v>
      </c>
      <c r="F12" s="19" t="str">
        <f t="shared" si="1"/>
        <v>At Risk</v>
      </c>
      <c r="G12" s="22">
        <v>0.85</v>
      </c>
      <c r="H12" s="22">
        <v>0.76</v>
      </c>
    </row>
    <row r="13" ht="30.0" customHeight="1">
      <c r="A13" s="18" t="s">
        <v>30</v>
      </c>
      <c r="B13" s="19" t="s">
        <v>20</v>
      </c>
      <c r="C13" s="20" t="s">
        <v>31</v>
      </c>
      <c r="D13" s="19" t="s">
        <v>32</v>
      </c>
      <c r="E13" s="21">
        <f>IF(H13="","",MAX(0,MIN(1,(H13-5)/(1-5))))</f>
        <v>1</v>
      </c>
      <c r="F13" s="19" t="str">
        <f t="shared" si="1"/>
        <v>Completed</v>
      </c>
      <c r="G13" s="22">
        <v>3.0</v>
      </c>
      <c r="H13" s="22">
        <v>1.0</v>
      </c>
    </row>
    <row r="14" ht="19.5" customHeight="1">
      <c r="A14" s="12" t="s">
        <v>34</v>
      </c>
      <c r="B14" s="13" t="s">
        <v>20</v>
      </c>
      <c r="C14" s="14" t="s">
        <v>35</v>
      </c>
      <c r="D14" s="15"/>
      <c r="E14" s="16">
        <f>IFERROR(AVERAGE(E15,E16,E17),"")</f>
        <v>0.4325396825</v>
      </c>
      <c r="F14" s="13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39</v>
      </c>
      <c r="B15" s="19" t="s">
        <v>20</v>
      </c>
      <c r="C15" s="20" t="s">
        <v>35</v>
      </c>
      <c r="D15" s="19" t="s">
        <v>40</v>
      </c>
      <c r="E15" s="21">
        <f>IF(H15="","",MAX(0,MIN(1,(H15-24)/(10-24))))</f>
        <v>0.4642857143</v>
      </c>
      <c r="F15" s="19" t="str">
        <f t="shared" si="1"/>
        <v>At Risk</v>
      </c>
      <c r="G15" s="22">
        <v>16.0</v>
      </c>
      <c r="H15" s="22">
        <v>17.5</v>
      </c>
    </row>
    <row r="16" ht="30.0" customHeight="1">
      <c r="A16" s="18" t="s">
        <v>42</v>
      </c>
      <c r="B16" s="19" t="s">
        <v>20</v>
      </c>
      <c r="C16" s="20" t="s">
        <v>35</v>
      </c>
      <c r="D16" s="19" t="s">
        <v>44</v>
      </c>
      <c r="E16" s="21">
        <f>IF(H16="","",MAX(0,MIN(1,(H16-72)/(100-72))))</f>
        <v>0.2142857143</v>
      </c>
      <c r="F16" s="19" t="str">
        <f t="shared" si="1"/>
        <v>In Trouble</v>
      </c>
      <c r="G16" s="22">
        <v>88.0</v>
      </c>
      <c r="H16" s="22">
        <v>78.0</v>
      </c>
    </row>
    <row r="17" ht="30.0" customHeight="1">
      <c r="A17" s="18" t="s">
        <v>46</v>
      </c>
      <c r="B17" s="19" t="s">
        <v>20</v>
      </c>
      <c r="C17" s="20" t="s">
        <v>47</v>
      </c>
      <c r="D17" s="19" t="s">
        <v>48</v>
      </c>
      <c r="E17" s="21">
        <f>IF(H17="","",MAX(0,MIN(1,(H17-58)/(100-58))))</f>
        <v>0.619047619</v>
      </c>
      <c r="F17" s="19" t="str">
        <f t="shared" si="1"/>
        <v>On Track</v>
      </c>
      <c r="G17" s="22">
        <v>82.0</v>
      </c>
      <c r="H17" s="22">
        <v>84.0</v>
      </c>
    </row>
    <row r="18" ht="19.5" customHeight="1">
      <c r="A18" s="12" t="s">
        <v>49</v>
      </c>
      <c r="B18" s="13" t="s">
        <v>20</v>
      </c>
      <c r="C18" s="14" t="s">
        <v>50</v>
      </c>
      <c r="D18" s="15"/>
      <c r="E18" s="16">
        <f>IFERROR(AVERAGE(E19,E20,E21),"")</f>
        <v>0.2124338624</v>
      </c>
      <c r="F18" s="13" t="str">
        <f t="shared" si="1"/>
        <v>In Trouble</v>
      </c>
      <c r="G18" s="17">
        <v>100.0</v>
      </c>
      <c r="H18" s="17">
        <f>IFERROR(ROUND(E18*100,0),"")</f>
        <v>21</v>
      </c>
    </row>
    <row r="19" ht="30.0" customHeight="1">
      <c r="A19" s="18" t="s">
        <v>51</v>
      </c>
      <c r="B19" s="19" t="s">
        <v>20</v>
      </c>
      <c r="C19" s="20" t="s">
        <v>50</v>
      </c>
      <c r="D19" s="19" t="s">
        <v>52</v>
      </c>
      <c r="E19" s="21">
        <f>IF(H19="","",MAX(0,MIN(1,(H19-55)/(83-55))))</f>
        <v>0.3928571429</v>
      </c>
      <c r="F19" s="19" t="str">
        <f t="shared" si="1"/>
        <v>At Risk</v>
      </c>
      <c r="G19" s="22">
        <v>74.0</v>
      </c>
      <c r="H19" s="22">
        <v>66.0</v>
      </c>
    </row>
    <row r="20" ht="30.0" customHeight="1">
      <c r="A20" s="18" t="s">
        <v>53</v>
      </c>
      <c r="B20" s="19" t="s">
        <v>20</v>
      </c>
      <c r="C20" s="20" t="s">
        <v>54</v>
      </c>
      <c r="D20" s="19" t="s">
        <v>55</v>
      </c>
      <c r="E20" s="21">
        <f>IF(H20="","",MAX(0,MIN(1,(H20-18)/(9-18))))</f>
        <v>0.2444444444</v>
      </c>
      <c r="F20" s="19" t="str">
        <f t="shared" si="1"/>
        <v>In Trouble</v>
      </c>
      <c r="G20" s="22">
        <v>14.0</v>
      </c>
      <c r="H20" s="22">
        <v>15.8</v>
      </c>
    </row>
    <row r="21" ht="30.0" customHeight="1">
      <c r="A21" s="18" t="s">
        <v>56</v>
      </c>
      <c r="B21" s="19" t="s">
        <v>20</v>
      </c>
      <c r="C21" s="20" t="s">
        <v>50</v>
      </c>
      <c r="D21" s="19" t="s">
        <v>57</v>
      </c>
      <c r="E21" s="21">
        <f>IF(H21="","",MAX(0,MIN(1,(H21-48)/(90-48))))</f>
        <v>0</v>
      </c>
      <c r="F21" s="19" t="str">
        <f t="shared" si="1"/>
        <v>Not Started</v>
      </c>
      <c r="G21" s="22">
        <v>70.0</v>
      </c>
      <c r="H21" s="22">
        <v>48.0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3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25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28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29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33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36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37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38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41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43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45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2026-09-22T09:22:03Z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