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uYjKgZyy5fHlUhaOTbQA7abDMsP3jQWvHH7Quo6l2dg="/>
    </ext>
  </extLst>
</workbook>
</file>

<file path=xl/sharedStrings.xml><?xml version="1.0" encoding="utf-8"?>
<sst xmlns="http://schemas.openxmlformats.org/spreadsheetml/2006/main" count="86" uniqueCount="58">
  <si>
    <t>Purchase Order Cycle OKR Tracker</t>
  </si>
  <si>
    <t>Editable OKR Template  ·  profit.co  ·  Manufacturing  ·  Operations  ·  Supply Chain</t>
  </si>
  <si>
    <t>Company:</t>
  </si>
  <si>
    <t>Department:</t>
  </si>
  <si>
    <t>Department:  Operations · Supply Chain</t>
  </si>
  <si>
    <t>Quarter:</t>
  </si>
  <si>
    <t>Quarter:  Q3 2026</t>
  </si>
  <si>
    <t>Overall OKR Score (auto-calculated)</t>
  </si>
  <si>
    <t>ℹ  Enter your objective text in the O1/O2/O3 rows. Fill in each KR row with Name, Owner, Type, Plan, and Actual — Progress and Lifecycle Status calculate automatically.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</si>
  <si>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</si>
  <si>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</si>
  <si>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</si>
  <si>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</si>
  <si>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</si>
  <si>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</si>
  <si>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</si>
  <si>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</si>
  <si>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</si>
  <si>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Speed the requisition-to-PO cycle</t>
  </si>
  <si>
    <t xml:space="preserve">O1:  </t>
  </si>
  <si>
    <t>Q3-2026</t>
  </si>
  <si>
    <t>Sarah Mitchell</t>
  </si>
  <si>
    <t>KR1.1</t>
  </si>
  <si>
    <t>KR1.1   Cut requisition-to-PO cycle time from 6 to 2 days</t>
  </si>
  <si>
    <t>↓ Cycle time</t>
  </si>
  <si>
    <t>KR1.2</t>
  </si>
  <si>
    <t>KR1.2   Cut PO approval cycle time from 48 to 12 hours</t>
  </si>
  <si>
    <t>Diana Holt</t>
  </si>
  <si>
    <t>↓ Approval time</t>
  </si>
  <si>
    <t>KR1.3</t>
  </si>
  <si>
    <t xml:space="preserve">O2:  </t>
  </si>
  <si>
    <t>KR1.3   Keep rush and manual POs at or below 10% of total POs</t>
  </si>
  <si>
    <t>Kevin Park</t>
  </si>
  <si>
    <t>≤ Rush PO rate</t>
  </si>
  <si>
    <t>KR2.1</t>
  </si>
  <si>
    <t>O2:  Automate and move toward touchless processing</t>
  </si>
  <si>
    <t>Tom Fletcher</t>
  </si>
  <si>
    <t>KR2.2</t>
  </si>
  <si>
    <t>KR2.3</t>
  </si>
  <si>
    <t xml:space="preserve">O3:  </t>
  </si>
  <si>
    <t>KR2.1   Raise touchless PO rate from 30% to 80% of eligible POs</t>
  </si>
  <si>
    <t>↑ Touchless rate</t>
  </si>
  <si>
    <t>KR3.1</t>
  </si>
  <si>
    <t>KR2.2   Raise catalog and punchout adoption from 40% to 90%</t>
  </si>
  <si>
    <t>Rachel Stern</t>
  </si>
  <si>
    <t>↑ Catalog adoption</t>
  </si>
  <si>
    <t>KR2.3   Raise electronic PO transmission from 55% to 95% of PO volume</t>
  </si>
  <si>
    <t>↑ e-PO rate</t>
  </si>
  <si>
    <t>KR3.2</t>
  </si>
  <si>
    <t>KR3.3</t>
  </si>
  <si>
    <t>O3:  Improve PO accuracy and change control</t>
  </si>
  <si>
    <t>Clara Hayes</t>
  </si>
  <si>
    <t>KR3.1   Hold 3-way match rate at or above 90% of invoices</t>
  </si>
  <si>
    <t>≥ 3-way match</t>
  </si>
  <si>
    <t>KR3.2   Keep PO change rate at or below 12% of issued POs</t>
  </si>
  <si>
    <t>≤ PO change rate</t>
  </si>
  <si>
    <t>KR3.3   Raise POs acknowledged within SLA from 62% to 90%</t>
  </si>
  <si>
    <t>↑ SLA acknowledgement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</si>
</sst>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B45309"/>
      <name val="Arial"/>
    </font>
    <font/>
    <font>
      <sz val="9.0"/>
      <color rgb="FFD9770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B45309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B45309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B45309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BEB"/>
        <bgColor rgb="FFFFFBEB"/>
      </patternFill>
    </fill>
    <fill>
      <patternFill patternType="solid">
        <fgColor rgb="FFF8FAFC"/>
        <bgColor rgb="FFF8FAFC"/>
      </patternFill>
    </fill>
    <fill>
      <patternFill patternType="solid">
        <fgColor rgb="FFFDE68A"/>
        <bgColor rgb="FFFDE68A"/>
      </patternFill>
    </fill>
    <fill>
      <patternFill patternType="solid">
        <fgColor rgb="FFFEF9C3"/>
        <bgColor rgb="FFFEF9C3"/>
      </patternFill>
    </fill>
    <fill>
      <patternFill patternType="solid">
        <fgColor rgb="FF78350F"/>
        <bgColor rgb="FF78350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5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4</v>
      </c>
      <c r="D3" s="2"/>
      <c r="E3" s="3"/>
      <c r="F3" s="5" t="s">
        <v>6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>
        <f>IFERROR(AVERAGE(E11,E12,E13,E15,E16,E17,E19,E20,E21),"")</f>
        <v>0.4817871018</v>
      </c>
      <c r="F5" s="2"/>
      <c r="G5" s="2"/>
      <c r="H5" s="3"/>
    </row>
    <row r="6" ht="4.5" customHeight="1"/>
    <row r="7" ht="20.25" customHeight="1">
      <c r="A7" s="8" t="s">
        <v>9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0.5648484848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56.48484848</v>
      </c>
    </row>
    <row r="11" ht="18.0" customHeight="1">
      <c r="A11" s="20" t="s">
        <v>23</v>
      </c>
      <c r="B11" s="21" t="s">
        <v>20</v>
      </c>
      <c r="C11" s="22" t="s">
        <v>21</v>
      </c>
      <c r="D11" s="21" t="s">
        <v>24</v>
      </c>
      <c r="E11" s="23">
        <f>IF(H11="","",MAX(0,MIN(1,(6-H11)/(6-2))))</f>
        <v>0.64</v>
      </c>
      <c r="F11" s="24" t="str">
        <f t="shared" si="1"/>
        <v>On Track</v>
      </c>
      <c r="G11" s="21">
        <v>3.0</v>
      </c>
      <c r="H11" s="21">
        <v>3.44</v>
      </c>
    </row>
    <row r="12" ht="18.0" customHeight="1">
      <c r="A12" s="28" t="s">
        <v>26</v>
      </c>
      <c r="B12" s="26" t="s">
        <v>20</v>
      </c>
      <c r="C12" s="27" t="s">
        <v>27</v>
      </c>
      <c r="D12" s="26" t="s">
        <v>28</v>
      </c>
      <c r="E12" s="29">
        <f>IF(H12="","",MAX(0,MIN(1,(48-H12)/(48-12))))</f>
        <v>0.6</v>
      </c>
      <c r="F12" s="30" t="str">
        <f t="shared" si="1"/>
        <v>On Track</v>
      </c>
      <c r="G12" s="26">
        <v>22.0</v>
      </c>
      <c r="H12" s="26">
        <v>26.4</v>
      </c>
    </row>
    <row r="13" ht="18.0" customHeight="1">
      <c r="A13" s="20" t="s">
        <v>31</v>
      </c>
      <c r="B13" s="21" t="s">
        <v>20</v>
      </c>
      <c r="C13" s="22" t="s">
        <v>32</v>
      </c>
      <c r="D13" s="21" t="s">
        <v>33</v>
      </c>
      <c r="E13" s="23">
        <f>IF(H13="","",IF(H13&lt;=0,1,MIN(1,10/H13)))</f>
        <v>0.4545454545</v>
      </c>
      <c r="F13" s="24" t="str">
        <f t="shared" si="1"/>
        <v>At Risk</v>
      </c>
      <c r="G13" s="21">
        <v>13.0</v>
      </c>
      <c r="H13" s="21">
        <v>22.0</v>
      </c>
    </row>
    <row r="14" ht="19.5" customHeight="1">
      <c r="A14" s="12" t="s">
        <v>35</v>
      </c>
      <c r="B14" s="13" t="s">
        <v>20</v>
      </c>
      <c r="C14" s="14" t="s">
        <v>36</v>
      </c>
      <c r="D14" s="15"/>
      <c r="E14" s="16">
        <f>IFERROR(AVERAGE(E15,E16,E17),"")</f>
        <v>0.3933333333</v>
      </c>
      <c r="F14" s="17" t="str">
        <f t="shared" si="1"/>
        <v>At Risk</v>
      </c>
      <c r="G14" s="17">
        <v>100.0</v>
      </c>
      <c r="H14" s="18">
        <f>IFERROR(AVERAGE(E15,E16,E17)*100,"")</f>
        <v>39.33333333</v>
      </c>
    </row>
    <row r="15" ht="18.0" customHeight="1">
      <c r="A15" s="28" t="s">
        <v>40</v>
      </c>
      <c r="B15" s="26" t="s">
        <v>20</v>
      </c>
      <c r="C15" s="27" t="s">
        <v>21</v>
      </c>
      <c r="D15" s="26" t="s">
        <v>41</v>
      </c>
      <c r="E15" s="29">
        <f>IF(H15="","",MAX(0,MIN(1,(H15-30)/(80-30))))</f>
        <v>0.61</v>
      </c>
      <c r="F15" s="30" t="str">
        <f t="shared" si="1"/>
        <v>On Track</v>
      </c>
      <c r="G15" s="26">
        <v>62.0</v>
      </c>
      <c r="H15" s="26">
        <v>60.5</v>
      </c>
    </row>
    <row r="16" ht="18.0" customHeight="1">
      <c r="A16" s="20" t="s">
        <v>43</v>
      </c>
      <c r="B16" s="21" t="s">
        <v>20</v>
      </c>
      <c r="C16" s="22" t="s">
        <v>44</v>
      </c>
      <c r="D16" s="21" t="s">
        <v>45</v>
      </c>
      <c r="E16" s="23">
        <f>IF(H16="","",MAX(0,MIN(1,(H16-40)/(90-40))))</f>
        <v>0.35</v>
      </c>
      <c r="F16" s="24" t="str">
        <f t="shared" si="1"/>
        <v>At Risk</v>
      </c>
      <c r="G16" s="21">
        <v>75.0</v>
      </c>
      <c r="H16" s="21">
        <v>57.5</v>
      </c>
    </row>
    <row r="17" ht="18.0" customHeight="1">
      <c r="A17" s="28" t="s">
        <v>46</v>
      </c>
      <c r="B17" s="26" t="s">
        <v>20</v>
      </c>
      <c r="C17" s="27" t="s">
        <v>36</v>
      </c>
      <c r="D17" s="26" t="s">
        <v>47</v>
      </c>
      <c r="E17" s="29">
        <f>IF(H17="","",MAX(0,MIN(1,(H17-55)/(95-55))))</f>
        <v>0.22</v>
      </c>
      <c r="F17" s="30" t="str">
        <f t="shared" si="1"/>
        <v>In Trouble</v>
      </c>
      <c r="G17" s="26">
        <v>82.0</v>
      </c>
      <c r="H17" s="26">
        <v>63.8</v>
      </c>
    </row>
    <row r="18" ht="19.5" customHeight="1">
      <c r="A18" s="12" t="s">
        <v>50</v>
      </c>
      <c r="B18" s="13" t="s">
        <v>20</v>
      </c>
      <c r="C18" s="14" t="s">
        <v>51</v>
      </c>
      <c r="D18" s="15"/>
      <c r="E18" s="16">
        <f>IFERROR(AVERAGE(E19,E20,E21),"")</f>
        <v>0.4871794872</v>
      </c>
      <c r="F18" s="17" t="str">
        <f t="shared" si="1"/>
        <v>At Risk</v>
      </c>
      <c r="G18" s="17">
        <v>100.0</v>
      </c>
      <c r="H18" s="18">
        <f>IFERROR(AVERAGE(E19,E20,E21)*100,"")</f>
        <v>48.71794872</v>
      </c>
    </row>
    <row r="19" ht="18.0" customHeight="1">
      <c r="A19" s="20" t="s">
        <v>52</v>
      </c>
      <c r="B19" s="21" t="s">
        <v>20</v>
      </c>
      <c r="C19" s="22" t="s">
        <v>51</v>
      </c>
      <c r="D19" s="21" t="s">
        <v>53</v>
      </c>
      <c r="E19" s="23">
        <f>IF(H19="","",MAX(0,MIN(1,H19/90)))</f>
        <v>1</v>
      </c>
      <c r="F19" s="24" t="str">
        <f t="shared" si="1"/>
        <v>Completed</v>
      </c>
      <c r="G19" s="21">
        <v>88.0</v>
      </c>
      <c r="H19" s="21">
        <v>90.0</v>
      </c>
    </row>
    <row r="20" ht="18.0" customHeight="1">
      <c r="A20" s="28" t="s">
        <v>54</v>
      </c>
      <c r="B20" s="26" t="s">
        <v>20</v>
      </c>
      <c r="C20" s="27" t="s">
        <v>32</v>
      </c>
      <c r="D20" s="26" t="s">
        <v>55</v>
      </c>
      <c r="E20" s="29">
        <f>IF(H20="","",IF(H20&lt;=0,1,MIN(1,12/H20)))</f>
        <v>0.4615384615</v>
      </c>
      <c r="F20" s="30" t="str">
        <f t="shared" si="1"/>
        <v>At Risk</v>
      </c>
      <c r="G20" s="26">
        <v>15.0</v>
      </c>
      <c r="H20" s="26">
        <v>26.0</v>
      </c>
    </row>
    <row r="21" ht="18.0" customHeight="1">
      <c r="A21" s="20" t="s">
        <v>56</v>
      </c>
      <c r="B21" s="21" t="s">
        <v>20</v>
      </c>
      <c r="C21" s="22" t="s">
        <v>27</v>
      </c>
      <c r="D21" s="21" t="s">
        <v>57</v>
      </c>
      <c r="E21" s="23">
        <f>IF(H21="","",MAX(0,MIN(1,(H21-62)/(90-62))))</f>
        <v>0</v>
      </c>
      <c r="F21" s="24" t="str">
        <f t="shared" si="1"/>
        <v>Not Started</v>
      </c>
      <c r="G21" s="21">
        <v>72.0</v>
      </c>
      <c r="H21" s="21">
        <v>62.0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0.0"/>
    <col customWidth="1" min="2" max="2" width="11.0"/>
    <col customWidth="1" min="3" max="3" width="22.0"/>
    <col customWidth="1" min="4" max="4" width="20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5</v>
      </c>
      <c r="G3" s="2"/>
      <c r="H3" s="3"/>
    </row>
    <row r="4" ht="5.25" customHeight="1"/>
    <row r="5" ht="19.5" customHeight="1">
      <c r="A5" s="6" t="s">
        <v>7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9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1"/>
      <c r="C11" s="22"/>
      <c r="D11" s="21"/>
      <c r="E11" s="23" t="str">
        <f t="shared" ref="E11:E13" si="2">IF(OR(G11="",H11=""),"",MAX(0,MIN(1,H11/G11)))</f>
        <v/>
      </c>
      <c r="F11" s="24" t="str">
        <f t="shared" si="1"/>
        <v/>
      </c>
      <c r="G11" s="21"/>
      <c r="H11" s="21"/>
    </row>
    <row r="12" ht="18.0" customHeight="1">
      <c r="A12" s="25" t="s">
        <v>25</v>
      </c>
      <c r="B12" s="26"/>
      <c r="C12" s="27"/>
      <c r="D12" s="26"/>
      <c r="E12" s="29" t="str">
        <f t="shared" si="2"/>
        <v/>
      </c>
      <c r="F12" s="30" t="str">
        <f t="shared" si="1"/>
        <v/>
      </c>
      <c r="G12" s="26"/>
      <c r="H12" s="26"/>
    </row>
    <row r="13" ht="18.0" customHeight="1">
      <c r="A13" s="19" t="s">
        <v>29</v>
      </c>
      <c r="B13" s="21"/>
      <c r="C13" s="22"/>
      <c r="D13" s="21"/>
      <c r="E13" s="23" t="str">
        <f t="shared" si="2"/>
        <v/>
      </c>
      <c r="F13" s="24" t="str">
        <f t="shared" si="1"/>
        <v/>
      </c>
      <c r="G13" s="21"/>
      <c r="H13" s="21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34</v>
      </c>
      <c r="B15" s="26"/>
      <c r="C15" s="27"/>
      <c r="D15" s="26"/>
      <c r="E15" s="29" t="str">
        <f t="shared" ref="E15:E17" si="3">IF(OR(G15="",H15=""),"",MAX(0,MIN(1,H15/G15)))</f>
        <v/>
      </c>
      <c r="F15" s="30" t="str">
        <f t="shared" si="1"/>
        <v/>
      </c>
      <c r="G15" s="26"/>
      <c r="H15" s="26"/>
    </row>
    <row r="16" ht="18.0" customHeight="1">
      <c r="A16" s="19" t="s">
        <v>37</v>
      </c>
      <c r="B16" s="21"/>
      <c r="C16" s="22"/>
      <c r="D16" s="21"/>
      <c r="E16" s="23" t="str">
        <f t="shared" si="3"/>
        <v/>
      </c>
      <c r="F16" s="24" t="str">
        <f t="shared" si="1"/>
        <v/>
      </c>
      <c r="G16" s="21"/>
      <c r="H16" s="21"/>
    </row>
    <row r="17" ht="18.0" customHeight="1">
      <c r="A17" s="25" t="s">
        <v>38</v>
      </c>
      <c r="B17" s="26"/>
      <c r="C17" s="27"/>
      <c r="D17" s="26"/>
      <c r="E17" s="29" t="str">
        <f t="shared" si="3"/>
        <v/>
      </c>
      <c r="F17" s="30" t="str">
        <f t="shared" si="1"/>
        <v/>
      </c>
      <c r="G17" s="26"/>
      <c r="H17" s="26"/>
    </row>
    <row r="18" ht="19.5" customHeight="1">
      <c r="A18" s="12" t="s">
        <v>39</v>
      </c>
      <c r="B18" s="13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42</v>
      </c>
      <c r="B19" s="21"/>
      <c r="C19" s="22"/>
      <c r="D19" s="21"/>
      <c r="E19" s="23" t="str">
        <f t="shared" ref="E19:E21" si="4">IF(OR(G19="",H19=""),"",MAX(0,MIN(1,H19/G19)))</f>
        <v/>
      </c>
      <c r="F19" s="24" t="str">
        <f t="shared" si="1"/>
        <v/>
      </c>
      <c r="G19" s="21"/>
      <c r="H19" s="21"/>
    </row>
    <row r="20" ht="18.0" customHeight="1">
      <c r="A20" s="25" t="s">
        <v>48</v>
      </c>
      <c r="B20" s="26"/>
      <c r="C20" s="27"/>
      <c r="D20" s="26"/>
      <c r="E20" s="29" t="str">
        <f t="shared" si="4"/>
        <v/>
      </c>
      <c r="F20" s="30" t="str">
        <f t="shared" si="1"/>
        <v/>
      </c>
      <c r="G20" s="26"/>
      <c r="H20" s="26"/>
    </row>
    <row r="21" ht="18.0" customHeight="1">
      <c r="A21" s="19" t="s">
        <v>49</v>
      </c>
      <c r="B21" s="21"/>
      <c r="C21" s="22"/>
      <c r="D21" s="21"/>
      <c r="E21" s="23" t="str">
        <f t="shared" si="4"/>
        <v/>
      </c>
      <c r="F21" s="24" t="str">
        <f t="shared" si="1"/>
        <v/>
      </c>
      <c r="G21" s="21"/>
      <c r="H21" s="21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2026-09-23T09:32:29Z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