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An/GbkKmpYLygkbitPJpKUqSv2AhznMtNZm9ByV0Nw4="/>
    </ext>
  </extLst>
</workbook>
</file>

<file path=xl/sharedStrings.xml><?xml version="1.0" encoding="utf-8"?>
<sst xmlns="http://schemas.openxmlformats.org/spreadsheetml/2006/main" count="86" uniqueCount="57">
  <si>
    <t>Six Sigma OKR Tracker</t>
  </si>
  <si>
    <t>Editable OKR Template  ·  profit.co  ·  Manufacturing  ·  Operations  ·  Quality</t>
  </si>
  <si>
    <t>Company:</t>
  </si>
  <si>
    <t>Department:  Operations · Quality</t>
  </si>
  <si>
    <t>Quarter:  Q3 2026</t>
  </si>
  <si>
    <t>Department:</t>
  </si>
  <si>
    <t>Overall OKR Score (auto-calculated)</t>
  </si>
  <si>
    <t>Quarter:</t>
  </si>
  <si>
    <t>ℹ  Enter your objectives, then each KR's Owner, Type, Plan and Actual.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</si>
  <si>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</si>
  <si>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</si>
  <si>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</si>
  <si>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</si>
  <si>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</si>
  <si>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</si>
  <si>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</si>
  <si>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</si>
  <si>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</si>
  <si>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</si>
  <si>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Execute the DMAIC project portfolio on schedule and on benefit</t>
  </si>
  <si>
    <t>Q3-2026</t>
  </si>
  <si>
    <t>Gordon Whitaker</t>
  </si>
  <si>
    <t xml:space="preserve">      KR1.1</t>
  </si>
  <si>
    <t xml:space="preserve">      Close the DMAIC project portfolio, from 3 to 8 projects this quarter</t>
  </si>
  <si>
    <t>◆  DMAIC projects closed</t>
  </si>
  <si>
    <t xml:space="preserve">      KR1.2</t>
  </si>
  <si>
    <t xml:space="preserve">      KR1.3</t>
  </si>
  <si>
    <t xml:space="preserve">O2:  </t>
  </si>
  <si>
    <t xml:space="preserve">      Hold projects completing on schedule at or above 90%</t>
  </si>
  <si>
    <t>Elaine Novak</t>
  </si>
  <si>
    <t>≥  Projects completing on schedule</t>
  </si>
  <si>
    <t xml:space="preserve">      KR2.1</t>
  </si>
  <si>
    <t xml:space="preserve">      Raise benefit realization from 40% to 90% of project targets</t>
  </si>
  <si>
    <t>Marcus Reilly</t>
  </si>
  <si>
    <t>↑  Benefit realization</t>
  </si>
  <si>
    <t xml:space="preserve">      KR2.2</t>
  </si>
  <si>
    <t xml:space="preserve">      KR2.3</t>
  </si>
  <si>
    <t>O2:  Lift process capability on the critical-to-quality characteristics</t>
  </si>
  <si>
    <t xml:space="preserve">O3:  </t>
  </si>
  <si>
    <t xml:space="preserve">      KR3.1</t>
  </si>
  <si>
    <t xml:space="preserve">      Hold average process sigma level between 4.5σ and 5.0σ</t>
  </si>
  <si>
    <t>↔  Process sigma level (σ)</t>
  </si>
  <si>
    <t xml:space="preserve">      KR3.2</t>
  </si>
  <si>
    <t xml:space="preserve">      KR3.3</t>
  </si>
  <si>
    <t xml:space="preserve">      Cut DPMO on target processes from 12,000 to 3,000</t>
  </si>
  <si>
    <t>Priya Deshmukh</t>
  </si>
  <si>
    <t>↓  DPMO on target processes</t>
  </si>
  <si>
    <t xml:space="preserve">      Raise CTQ characteristics at Cpk ≥ 1.33 from 55% to 95%</t>
  </si>
  <si>
    <t>↑  CTQ at Cpk ≥ 1.33</t>
  </si>
  <si>
    <t>O3:  Build Belt capability and make improvements stick</t>
  </si>
  <si>
    <t xml:space="preserve">      Hold Belt certifications completed at or above 90%</t>
  </si>
  <si>
    <t>≥  Belt certifications completed</t>
  </si>
  <si>
    <t xml:space="preserve">      Raise closed projects passing control-phase sustainment from 60% to 90%</t>
  </si>
  <si>
    <t>↑  Control-phase sustainment</t>
  </si>
  <si>
    <t xml:space="preserve">      Hold projects with a sustained control plan after handoff at or above 90%</t>
  </si>
  <si>
    <t>Devin Ortega</t>
  </si>
  <si>
    <t>≥  Sustained control plan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</si>
</sst>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4</v>
      </c>
      <c r="H3" s="3"/>
    </row>
    <row r="4" ht="6.0" customHeight="1"/>
    <row r="5" ht="19.5" customHeight="1">
      <c r="A5" s="6" t="s">
        <v>6</v>
      </c>
      <c r="G5" s="7">
        <f>IFERROR(AVERAGE(E11,E12,E13,E15,E16,E17,E19,E20,E21),"")</f>
        <v>0.4435660019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0.6833333333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68</v>
      </c>
    </row>
    <row r="11" ht="30.0" customHeight="1">
      <c r="A11" s="18" t="s">
        <v>23</v>
      </c>
      <c r="B11" s="19" t="s">
        <v>20</v>
      </c>
      <c r="C11" s="20" t="s">
        <v>21</v>
      </c>
      <c r="D11" s="21" t="s">
        <v>24</v>
      </c>
      <c r="E11" s="22">
        <f>IF(H11="","",MAX(0,MIN(1,(H11-3)/(8-3))))</f>
        <v>0.6</v>
      </c>
      <c r="F11" s="19" t="str">
        <f t="shared" si="1"/>
        <v>On Track</v>
      </c>
      <c r="G11" s="23">
        <v>7.0</v>
      </c>
      <c r="H11" s="23">
        <v>6.0</v>
      </c>
    </row>
    <row r="12" ht="30.0" customHeight="1">
      <c r="A12" s="18" t="s">
        <v>28</v>
      </c>
      <c r="B12" s="19" t="s">
        <v>20</v>
      </c>
      <c r="C12" s="20" t="s">
        <v>29</v>
      </c>
      <c r="D12" s="21" t="s">
        <v>30</v>
      </c>
      <c r="E12" s="22">
        <f>IF(H12="","",MAX(0,MIN(1,(H12-50)/(90-50))))</f>
        <v>0.45</v>
      </c>
      <c r="F12" s="19" t="str">
        <f t="shared" si="1"/>
        <v>At Risk</v>
      </c>
      <c r="G12" s="23">
        <v>78.0</v>
      </c>
      <c r="H12" s="23">
        <v>68.0</v>
      </c>
    </row>
    <row r="13" ht="30.0" customHeight="1">
      <c r="A13" s="18" t="s">
        <v>32</v>
      </c>
      <c r="B13" s="19" t="s">
        <v>20</v>
      </c>
      <c r="C13" s="20" t="s">
        <v>33</v>
      </c>
      <c r="D13" s="21" t="s">
        <v>34</v>
      </c>
      <c r="E13" s="22">
        <f>IF(H13="","",MAX(0,MIN(1,(H13-40)/(90-40))))</f>
        <v>1</v>
      </c>
      <c r="F13" s="19" t="str">
        <f t="shared" si="1"/>
        <v>Completed</v>
      </c>
      <c r="G13" s="23">
        <v>80.0</v>
      </c>
      <c r="H13" s="23">
        <v>90.0</v>
      </c>
    </row>
    <row r="14" ht="19.5" customHeight="1">
      <c r="A14" s="12" t="s">
        <v>37</v>
      </c>
      <c r="B14" s="13" t="s">
        <v>20</v>
      </c>
      <c r="C14" s="14" t="s">
        <v>29</v>
      </c>
      <c r="D14" s="15"/>
      <c r="E14" s="16">
        <f>IFERROR(AVERAGE(E15,E16,E17),"")</f>
        <v>0.4362535613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40</v>
      </c>
      <c r="B15" s="19" t="s">
        <v>20</v>
      </c>
      <c r="C15" s="20" t="s">
        <v>29</v>
      </c>
      <c r="D15" s="21" t="s">
        <v>41</v>
      </c>
      <c r="E15" s="22">
        <f>IF(H15="","",MAX(0,MIN(1,(H15-3.2)/(4.5-3.2))))</f>
        <v>0.4615384615</v>
      </c>
      <c r="F15" s="19" t="str">
        <f t="shared" si="1"/>
        <v>At Risk</v>
      </c>
      <c r="G15" s="23">
        <v>4.2</v>
      </c>
      <c r="H15" s="23">
        <v>3.8</v>
      </c>
    </row>
    <row r="16" ht="30.0" customHeight="1">
      <c r="A16" s="18" t="s">
        <v>44</v>
      </c>
      <c r="B16" s="19" t="s">
        <v>20</v>
      </c>
      <c r="C16" s="20" t="s">
        <v>45</v>
      </c>
      <c r="D16" s="21" t="s">
        <v>46</v>
      </c>
      <c r="E16" s="22">
        <f>IF(H16="","",MAX(0,MIN(1,(12000-H16)/(12000-3000))))</f>
        <v>0.2222222222</v>
      </c>
      <c r="F16" s="19" t="str">
        <f t="shared" si="1"/>
        <v>In Trouble</v>
      </c>
      <c r="G16" s="23">
        <v>6000.0</v>
      </c>
      <c r="H16" s="23">
        <v>10000.0</v>
      </c>
    </row>
    <row r="17" ht="30.0" customHeight="1">
      <c r="A17" s="18" t="s">
        <v>47</v>
      </c>
      <c r="B17" s="19" t="s">
        <v>20</v>
      </c>
      <c r="C17" s="20" t="s">
        <v>45</v>
      </c>
      <c r="D17" s="21" t="s">
        <v>48</v>
      </c>
      <c r="E17" s="22">
        <f>IF(H17="","",MAX(0,MIN(1,(H17-55)/(95-55))))</f>
        <v>0.625</v>
      </c>
      <c r="F17" s="19" t="str">
        <f t="shared" si="1"/>
        <v>On Track</v>
      </c>
      <c r="G17" s="23">
        <v>85.0</v>
      </c>
      <c r="H17" s="23">
        <v>80.0</v>
      </c>
    </row>
    <row r="18" ht="19.5" customHeight="1">
      <c r="A18" s="12" t="s">
        <v>49</v>
      </c>
      <c r="B18" s="13" t="s">
        <v>20</v>
      </c>
      <c r="C18" s="14" t="s">
        <v>33</v>
      </c>
      <c r="D18" s="15"/>
      <c r="E18" s="16">
        <f>IFERROR(AVERAGE(E19,E20,E21),"")</f>
        <v>0.2111111111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50</v>
      </c>
      <c r="B19" s="19" t="s">
        <v>20</v>
      </c>
      <c r="C19" s="20" t="s">
        <v>21</v>
      </c>
      <c r="D19" s="21" t="s">
        <v>51</v>
      </c>
      <c r="E19" s="22">
        <f>IF(H19="","",MAX(0,MIN(1,(H19-50)/(90-50))))</f>
        <v>0.4</v>
      </c>
      <c r="F19" s="19" t="str">
        <f t="shared" si="1"/>
        <v>At Risk</v>
      </c>
      <c r="G19" s="23">
        <v>80.0</v>
      </c>
      <c r="H19" s="23">
        <v>66.0</v>
      </c>
    </row>
    <row r="20" ht="30.0" customHeight="1">
      <c r="A20" s="18" t="s">
        <v>52</v>
      </c>
      <c r="B20" s="19" t="s">
        <v>20</v>
      </c>
      <c r="C20" s="20" t="s">
        <v>33</v>
      </c>
      <c r="D20" s="21" t="s">
        <v>53</v>
      </c>
      <c r="E20" s="22">
        <f>IF(H20="","",MAX(0,MIN(1,(H20-60)/(90-60))))</f>
        <v>0.2333333333</v>
      </c>
      <c r="F20" s="19" t="str">
        <f t="shared" si="1"/>
        <v>In Trouble</v>
      </c>
      <c r="G20" s="23">
        <v>82.0</v>
      </c>
      <c r="H20" s="23">
        <v>67.0</v>
      </c>
    </row>
    <row r="21" ht="30.0" customHeight="1">
      <c r="A21" s="18" t="s">
        <v>54</v>
      </c>
      <c r="B21" s="19" t="s">
        <v>20</v>
      </c>
      <c r="C21" s="20" t="s">
        <v>55</v>
      </c>
      <c r="D21" s="21" t="s">
        <v>56</v>
      </c>
      <c r="E21" s="22">
        <f>IF(H21="","",MAX(0,MIN(1,(H21-50)/(90-50))))</f>
        <v>0</v>
      </c>
      <c r="F21" s="19" t="str">
        <f t="shared" si="1"/>
        <v>Not Started</v>
      </c>
      <c r="G21" s="23">
        <v>78.0</v>
      </c>
      <c r="H21" s="23">
        <v>50.0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5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6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21"/>
      <c r="E11" s="22" t="str">
        <f t="shared" ref="E11:E13" si="2">IF(OR(G11="",H11=""),"",MAX(0,MIN(1,H11/G11)))</f>
        <v/>
      </c>
      <c r="F11" s="19" t="str">
        <f t="shared" si="1"/>
        <v/>
      </c>
      <c r="G11" s="23"/>
      <c r="H11" s="23"/>
    </row>
    <row r="12" ht="30.0" customHeight="1">
      <c r="A12" s="18" t="s">
        <v>25</v>
      </c>
      <c r="B12" s="19"/>
      <c r="C12" s="20"/>
      <c r="D12" s="21"/>
      <c r="E12" s="22" t="str">
        <f t="shared" si="2"/>
        <v/>
      </c>
      <c r="F12" s="19" t="str">
        <f t="shared" si="1"/>
        <v/>
      </c>
      <c r="G12" s="23"/>
      <c r="H12" s="23"/>
    </row>
    <row r="13" ht="30.0" customHeight="1">
      <c r="A13" s="18" t="s">
        <v>26</v>
      </c>
      <c r="B13" s="19"/>
      <c r="C13" s="20"/>
      <c r="D13" s="21"/>
      <c r="E13" s="22" t="str">
        <f t="shared" si="2"/>
        <v/>
      </c>
      <c r="F13" s="19" t="str">
        <f t="shared" si="1"/>
        <v/>
      </c>
      <c r="G13" s="23"/>
      <c r="H13" s="23"/>
    </row>
    <row r="14" ht="19.5" customHeight="1">
      <c r="A14" s="12" t="s">
        <v>27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31</v>
      </c>
      <c r="B15" s="19"/>
      <c r="C15" s="20"/>
      <c r="D15" s="21"/>
      <c r="E15" s="22" t="str">
        <f t="shared" ref="E15:E17" si="3">IF(OR(G15="",H15=""),"",MAX(0,MIN(1,H15/G15)))</f>
        <v/>
      </c>
      <c r="F15" s="19" t="str">
        <f t="shared" si="1"/>
        <v/>
      </c>
      <c r="G15" s="23"/>
      <c r="H15" s="23"/>
    </row>
    <row r="16" ht="30.0" customHeight="1">
      <c r="A16" s="18" t="s">
        <v>35</v>
      </c>
      <c r="B16" s="19"/>
      <c r="C16" s="20"/>
      <c r="D16" s="21"/>
      <c r="E16" s="22" t="str">
        <f t="shared" si="3"/>
        <v/>
      </c>
      <c r="F16" s="19" t="str">
        <f t="shared" si="1"/>
        <v/>
      </c>
      <c r="G16" s="23"/>
      <c r="H16" s="23"/>
    </row>
    <row r="17" ht="30.0" customHeight="1">
      <c r="A17" s="18" t="s">
        <v>36</v>
      </c>
      <c r="B17" s="19"/>
      <c r="C17" s="20"/>
      <c r="D17" s="21"/>
      <c r="E17" s="22" t="str">
        <f t="shared" si="3"/>
        <v/>
      </c>
      <c r="F17" s="19" t="str">
        <f t="shared" si="1"/>
        <v/>
      </c>
      <c r="G17" s="23"/>
      <c r="H17" s="23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39</v>
      </c>
      <c r="B19" s="19"/>
      <c r="C19" s="20"/>
      <c r="D19" s="21"/>
      <c r="E19" s="22" t="str">
        <f t="shared" ref="E19:E21" si="4">IF(OR(G19="",H19=""),"",MAX(0,MIN(1,H19/G19)))</f>
        <v/>
      </c>
      <c r="F19" s="19" t="str">
        <f t="shared" si="1"/>
        <v/>
      </c>
      <c r="G19" s="23"/>
      <c r="H19" s="23"/>
    </row>
    <row r="20" ht="30.0" customHeight="1">
      <c r="A20" s="18" t="s">
        <v>42</v>
      </c>
      <c r="B20" s="19"/>
      <c r="C20" s="20"/>
      <c r="D20" s="21"/>
      <c r="E20" s="22" t="str">
        <f t="shared" si="4"/>
        <v/>
      </c>
      <c r="F20" s="19" t="str">
        <f t="shared" si="1"/>
        <v/>
      </c>
      <c r="G20" s="23"/>
      <c r="H20" s="23"/>
    </row>
    <row r="21" ht="30.0" customHeight="1">
      <c r="A21" s="18" t="s">
        <v>43</v>
      </c>
      <c r="B21" s="19"/>
      <c r="C21" s="20"/>
      <c r="D21" s="21"/>
      <c r="E21" s="22" t="str">
        <f t="shared" si="4"/>
        <v/>
      </c>
      <c r="F21" s="19" t="str">
        <f t="shared" si="1"/>
        <v/>
      </c>
      <c r="G21" s="23"/>
      <c r="H21" s="2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2026-09-23T02:14:08Z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