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7J/XiieS4BnnCYD7qhbh9gP92ddT15hlcNTK0BERKFI="/>
    </ext>
  </extLst>
</workbook>
</file>

<file path=xl/sharedStrings.xml><?xml version="1.0" encoding="utf-8"?>
<sst xmlns="http://schemas.openxmlformats.org/spreadsheetml/2006/main" count="86" uniqueCount="58">
  <si>
    <t>SPC Implementation OKR Tracker</t>
  </si>
  <si>
    <t>Editable OKR Template  ·  profit.co  ·  Manufacturing  ·  Operations  ·  Quality</t>
  </si>
  <si>
    <t>Company:</t>
  </si>
  <si>
    <t>Department:  Operations · Quality</t>
  </si>
  <si>
    <t>Department:</t>
  </si>
  <si>
    <t>Quarter:  Q3 2026</t>
  </si>
  <si>
    <t>Quarter:</t>
  </si>
  <si>
    <t>Overall OKR Score (auto-calculated)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</si>
  <si>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</si>
  <si>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and Actual.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</si>
  <si>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</si>
  <si>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</si>
  <si>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</si>
  <si>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</si>
  <si>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</si>
  <si>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</si>
  <si>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</si>
  <si>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</si>
  <si>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Roll out control charts across critical characteristics</t>
  </si>
  <si>
    <t>Q3-2026</t>
  </si>
  <si>
    <t>Ingrid Kovac</t>
  </si>
  <si>
    <t xml:space="preserve">O1:  </t>
  </si>
  <si>
    <t xml:space="preserve">      Roll out control charts to 90% of critical characteristics</t>
  </si>
  <si>
    <t xml:space="preserve">      KR1.1</t>
  </si>
  <si>
    <t>◆  Control-chart coverage</t>
  </si>
  <si>
    <t xml:space="preserve">      Raise operators trained on SPC from 40% to 90%</t>
  </si>
  <si>
    <t>Carmen Lozano</t>
  </si>
  <si>
    <t>↑  Operators trained on SPC</t>
  </si>
  <si>
    <t xml:space="preserve">      KR1.2</t>
  </si>
  <si>
    <t xml:space="preserve">      KR1.3</t>
  </si>
  <si>
    <t xml:space="preserve">      Hold charts with valid, current control limits at or above 95%</t>
  </si>
  <si>
    <t>Priya Deshmukh</t>
  </si>
  <si>
    <t xml:space="preserve">O2:  </t>
  </si>
  <si>
    <t>≥  Charts with valid control limits</t>
  </si>
  <si>
    <t>O2:  Build discipline around out-of-control response</t>
  </si>
  <si>
    <t>Hank Dabrowski</t>
  </si>
  <si>
    <t xml:space="preserve">      KR2.1</t>
  </si>
  <si>
    <t xml:space="preserve">      Cut average out-of-control response time from 60 to 20 minutes</t>
  </si>
  <si>
    <t>↓  Out-of-control response time (min)</t>
  </si>
  <si>
    <t xml:space="preserve">      KR2.2</t>
  </si>
  <si>
    <t xml:space="preserve">      Keep the over-adjustment (tampering) rate at or below 10%</t>
  </si>
  <si>
    <t>Devin Ortega</t>
  </si>
  <si>
    <t>≤  Over-adjustment (tampering) rate</t>
  </si>
  <si>
    <t xml:space="preserve">      KR2.3</t>
  </si>
  <si>
    <t xml:space="preserve">O3:  </t>
  </si>
  <si>
    <t xml:space="preserve">      Raise out-of-control signals with a documented reaction from 55% to 95%</t>
  </si>
  <si>
    <t>↑  Signals with documented reaction</t>
  </si>
  <si>
    <t xml:space="preserve">      KR3.1</t>
  </si>
  <si>
    <t>O3:  Monitor stability and sustain process capability</t>
  </si>
  <si>
    <t>Warren Pruitt</t>
  </si>
  <si>
    <t xml:space="preserve">      KR3.2</t>
  </si>
  <si>
    <t xml:space="preserve">      Hold processes in statistical control at or above 90%</t>
  </si>
  <si>
    <t xml:space="preserve">      KR3.3</t>
  </si>
  <si>
    <t>≥  Processes in statistical control</t>
  </si>
  <si>
    <t xml:space="preserve">      Hold average Cpk on monitored characteristics between 1.33 and 1.67</t>
  </si>
  <si>
    <t>↔  Average Cpk (monitored)</t>
  </si>
  <si>
    <t xml:space="preserve">      Cut special-cause events from 40 to 10 per month</t>
  </si>
  <si>
    <t>↓  Special-cause events / month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</si>
</sst>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0.448047138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0.6883333333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20</v>
      </c>
      <c r="D11" s="21" t="s">
        <v>24</v>
      </c>
      <c r="E11" s="22">
        <f>IF(H11="","",MAX(0,MIN(1,(H11-42)/(90-42))))</f>
        <v>0.625</v>
      </c>
      <c r="F11" s="19" t="str">
        <f t="shared" si="1"/>
        <v>On Track</v>
      </c>
      <c r="G11" s="23">
        <v>80.0</v>
      </c>
      <c r="H11" s="23">
        <v>72.0</v>
      </c>
    </row>
    <row r="12" ht="30.0" customHeight="1">
      <c r="A12" s="18" t="s">
        <v>25</v>
      </c>
      <c r="B12" s="19" t="s">
        <v>19</v>
      </c>
      <c r="C12" s="20" t="s">
        <v>26</v>
      </c>
      <c r="D12" s="21" t="s">
        <v>27</v>
      </c>
      <c r="E12" s="22">
        <f>IF(H12="","",MAX(0,MIN(1,(H12-40)/(90-40))))</f>
        <v>0.44</v>
      </c>
      <c r="F12" s="19" t="str">
        <f t="shared" si="1"/>
        <v>At Risk</v>
      </c>
      <c r="G12" s="23">
        <v>78.0</v>
      </c>
      <c r="H12" s="23">
        <v>62.0</v>
      </c>
    </row>
    <row r="13" ht="30.0" customHeight="1">
      <c r="A13" s="18" t="s">
        <v>30</v>
      </c>
      <c r="B13" s="19" t="s">
        <v>19</v>
      </c>
      <c r="C13" s="20" t="s">
        <v>31</v>
      </c>
      <c r="D13" s="21" t="s">
        <v>33</v>
      </c>
      <c r="E13" s="22">
        <f>IF(H13="","",MAX(0,MIN(1,(H13-50)/(95-50))))</f>
        <v>1</v>
      </c>
      <c r="F13" s="19" t="str">
        <f t="shared" si="1"/>
        <v>Completed</v>
      </c>
      <c r="G13" s="23">
        <v>85.0</v>
      </c>
      <c r="H13" s="23">
        <v>95.0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0.4416666667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37</v>
      </c>
      <c r="B15" s="19" t="s">
        <v>19</v>
      </c>
      <c r="C15" s="20" t="s">
        <v>35</v>
      </c>
      <c r="D15" s="21" t="s">
        <v>38</v>
      </c>
      <c r="E15" s="22">
        <f>IF(H15="","",MAX(0,MIN(1,(60-H15)/(60-20))))</f>
        <v>0.45</v>
      </c>
      <c r="F15" s="19" t="str">
        <f t="shared" si="1"/>
        <v>At Risk</v>
      </c>
      <c r="G15" s="23">
        <v>35.0</v>
      </c>
      <c r="H15" s="23">
        <v>42.0</v>
      </c>
    </row>
    <row r="16" ht="30.0" customHeight="1">
      <c r="A16" s="18" t="s">
        <v>40</v>
      </c>
      <c r="B16" s="19" t="s">
        <v>19</v>
      </c>
      <c r="C16" s="20" t="s">
        <v>41</v>
      </c>
      <c r="D16" s="21" t="s">
        <v>42</v>
      </c>
      <c r="E16" s="22">
        <f>IF(H16="","",MAX(0,MIN(1,(26-H16)/(26-10))))</f>
        <v>0.25</v>
      </c>
      <c r="F16" s="19" t="str">
        <f t="shared" si="1"/>
        <v>In Trouble</v>
      </c>
      <c r="G16" s="23">
        <v>16.0</v>
      </c>
      <c r="H16" s="23">
        <v>22.0</v>
      </c>
    </row>
    <row r="17" ht="30.0" customHeight="1">
      <c r="A17" s="18" t="s">
        <v>45</v>
      </c>
      <c r="B17" s="19" t="s">
        <v>19</v>
      </c>
      <c r="C17" s="20" t="s">
        <v>20</v>
      </c>
      <c r="D17" s="21" t="s">
        <v>46</v>
      </c>
      <c r="E17" s="22">
        <f>IF(H17="","",MAX(0,MIN(1,(H17-55)/(95-55))))</f>
        <v>0.625</v>
      </c>
      <c r="F17" s="19" t="str">
        <f t="shared" si="1"/>
        <v>On Track</v>
      </c>
      <c r="G17" s="23">
        <v>85.0</v>
      </c>
      <c r="H17" s="23">
        <v>80.0</v>
      </c>
    </row>
    <row r="18" ht="19.5" customHeight="1">
      <c r="A18" s="12" t="s">
        <v>48</v>
      </c>
      <c r="B18" s="13" t="s">
        <v>19</v>
      </c>
      <c r="C18" s="14" t="s">
        <v>49</v>
      </c>
      <c r="D18" s="15"/>
      <c r="E18" s="16">
        <f>IFERROR(AVERAGE(E19,E20,E21),"")</f>
        <v>0.2141414141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19</v>
      </c>
      <c r="C19" s="20" t="s">
        <v>49</v>
      </c>
      <c r="D19" s="21" t="s">
        <v>53</v>
      </c>
      <c r="E19" s="22">
        <f>IF(H19="","",MAX(0,MIN(1,(H19-50)/(90-50))))</f>
        <v>0.4</v>
      </c>
      <c r="F19" s="19" t="str">
        <f t="shared" si="1"/>
        <v>At Risk</v>
      </c>
      <c r="G19" s="23">
        <v>80.0</v>
      </c>
      <c r="H19" s="23">
        <v>66.0</v>
      </c>
    </row>
    <row r="20" ht="30.0" customHeight="1">
      <c r="A20" s="18" t="s">
        <v>54</v>
      </c>
      <c r="B20" s="19" t="s">
        <v>19</v>
      </c>
      <c r="C20" s="20" t="s">
        <v>31</v>
      </c>
      <c r="D20" s="21" t="s">
        <v>55</v>
      </c>
      <c r="E20" s="22">
        <f>IF(H20="","",MAX(0,MIN(1,(H20-1)/(1.33-1))))</f>
        <v>0.2424242424</v>
      </c>
      <c r="F20" s="19" t="str">
        <f t="shared" si="1"/>
        <v>In Trouble</v>
      </c>
      <c r="G20" s="23">
        <v>1.25</v>
      </c>
      <c r="H20" s="23">
        <v>1.08</v>
      </c>
    </row>
    <row r="21" ht="30.0" customHeight="1">
      <c r="A21" s="18" t="s">
        <v>56</v>
      </c>
      <c r="B21" s="19" t="s">
        <v>19</v>
      </c>
      <c r="C21" s="20" t="s">
        <v>41</v>
      </c>
      <c r="D21" s="21" t="s">
        <v>57</v>
      </c>
      <c r="E21" s="22">
        <f>IF(H21="","",MAX(0,MIN(1,(40-H21)/(40-10))))</f>
        <v>0</v>
      </c>
      <c r="F21" s="19" t="str">
        <f t="shared" si="1"/>
        <v>Not Started</v>
      </c>
      <c r="G21" s="23">
        <v>22.0</v>
      </c>
      <c r="H21" s="23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28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29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32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36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39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43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47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50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52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2026-09-23T02:18:06Z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