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MXQPzMX48bvMkLp9mwei62cNK/4AkDEEzC3umU9Q938="/>
    </ext>
  </extLst>
</workbook>
</file>

<file path=xl/sharedStrings.xml><?xml version="1.0" encoding="utf-8"?>
<sst xmlns="http://schemas.openxmlformats.org/spreadsheetml/2006/main" count="86" uniqueCount="58">
  <si>
    <t>Supplier Diversification OKR Tracker</t>
  </si>
  <si>
    <t>Editable OKR Template  ·  profit.co  ·  Manufacturing  ·  Operations  ·  Supply Chain</t>
  </si>
  <si>
    <t>Department:  Operations · Supply Chain</t>
  </si>
  <si>
    <t>Quarter:  Q3 2026</t>
  </si>
  <si>
    <t>Overall OKR Score (auto-calculated)</t>
  </si>
  <si>
    <t>Company:</t>
  </si>
  <si>
    <t>Department:</t>
  </si>
  <si>
    <t>Quarter: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</si>
  <si>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</si>
  <si>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</si>
  <si>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</si>
  <si>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</si>
  <si>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</si>
  <si>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</si>
  <si>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</si>
  <si>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</si>
  <si>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</si>
  <si>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Reduce single-source dependence on critical parts</t>
  </si>
  <si>
    <t>Q3-2026</t>
  </si>
  <si>
    <t>Marcus Webb</t>
  </si>
  <si>
    <t>ℹ  Enter your objective text in the O1/O2/O3 rows. Fill in each KR row with Name, Owner, Type, Plan, and Actual — Progress and Lifecycle Status calculate automatically.</t>
  </si>
  <si>
    <t>KR1.1   Cut single-sourced critical parts from 62 to 20</t>
  </si>
  <si>
    <t xml:space="preserve">O1:  </t>
  </si>
  <si>
    <t>↓ Single-sourced parts</t>
  </si>
  <si>
    <t>KR1.2   Cut single-source spend concentration from 58% to 38%</t>
  </si>
  <si>
    <t>↓ Spend concentration</t>
  </si>
  <si>
    <t>KR1.3   Raise dual-source qualification from 34% to 85% of critical parts</t>
  </si>
  <si>
    <t>Priya Nair</t>
  </si>
  <si>
    <t>↑ Dual-source qual</t>
  </si>
  <si>
    <t>O2:  Build geographic and sub-tier resilience</t>
  </si>
  <si>
    <t>Tom Fletcher</t>
  </si>
  <si>
    <t>KR1.1</t>
  </si>
  <si>
    <t>KR2.1   Keep single-region concentration at or below 25% of spend</t>
  </si>
  <si>
    <t>Rachel Stern</t>
  </si>
  <si>
    <t>≤ Region concentration</t>
  </si>
  <si>
    <t>KR2.2   Raise sub-tier (tier-2) mapping coverage from 30% to 90%</t>
  </si>
  <si>
    <t>Daniel Osei</t>
  </si>
  <si>
    <t>↑ Sub-tier mapping</t>
  </si>
  <si>
    <t>KR1.2</t>
  </si>
  <si>
    <t>KR2.3   Raise alternate sources per critical category from 1.2 to 2.5</t>
  </si>
  <si>
    <t>↑ Alternate sources</t>
  </si>
  <si>
    <t>KR1.3</t>
  </si>
  <si>
    <t xml:space="preserve">O2:  </t>
  </si>
  <si>
    <t>O3:  Strengthen risk readiness and supply continuity</t>
  </si>
  <si>
    <t>Grace Whitfield</t>
  </si>
  <si>
    <t>KR2.1</t>
  </si>
  <si>
    <t>KR3.1   Hold suppliers with a current risk assessment at or above 90%</t>
  </si>
  <si>
    <t>≥ Risk-assessed suppliers</t>
  </si>
  <si>
    <t>KR3.2   Raise critical suppliers with a continuity plan from 55% to 95%</t>
  </si>
  <si>
    <t>↑ Continuity coverage</t>
  </si>
  <si>
    <t>KR2.2</t>
  </si>
  <si>
    <t>KR2.3</t>
  </si>
  <si>
    <t>KR3.3   Cut alternate-source switch-over time from 42 to 14 days</t>
  </si>
  <si>
    <t>↓ Switch-over time</t>
  </si>
  <si>
    <t xml:space="preserve">O3:  </t>
  </si>
  <si>
    <t>KR3.1</t>
  </si>
  <si>
    <t>KR3.2</t>
  </si>
  <si>
    <t>KR3.3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</si>
</sst>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B45309"/>
      <name val="Arial"/>
    </font>
    <font/>
    <font>
      <sz val="9.0"/>
      <color rgb="FFD9770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B45309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B45309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B45309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BEB"/>
        <bgColor rgb="FFFFFBEB"/>
      </patternFill>
    </fill>
    <fill>
      <patternFill patternType="solid">
        <fgColor rgb="FFF8FAFC"/>
        <bgColor rgb="FFF8FAFC"/>
      </patternFill>
    </fill>
    <fill>
      <patternFill patternType="solid">
        <fgColor rgb="FFFDE68A"/>
        <bgColor rgb="FFFDE68A"/>
      </patternFill>
    </fill>
    <fill>
      <patternFill patternType="solid">
        <fgColor rgb="FFFEF9C3"/>
        <bgColor rgb="FFFEF9C3"/>
      </patternFill>
    </fill>
    <fill>
      <patternFill patternType="solid">
        <fgColor rgb="FF78350F"/>
        <bgColor rgb="FF78350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3" fontId="15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2</v>
      </c>
      <c r="D3" s="2"/>
      <c r="E3" s="3"/>
      <c r="F3" s="5" t="s">
        <v>3</v>
      </c>
      <c r="G3" s="2"/>
      <c r="H3" s="3"/>
    </row>
    <row r="4" ht="5.25" customHeight="1"/>
    <row r="5" ht="19.5" customHeight="1">
      <c r="A5" s="6" t="s">
        <v>4</v>
      </c>
      <c r="B5" s="2"/>
      <c r="C5" s="2"/>
      <c r="D5" s="3"/>
      <c r="E5" s="7">
        <f>IFERROR(AVERAGE(E11,E12,E13,E15,E16,E17,E19,E20,E21),"")</f>
        <v>0.4844659915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17</v>
      </c>
      <c r="B10" s="12" t="s">
        <v>18</v>
      </c>
      <c r="C10" s="13" t="s">
        <v>19</v>
      </c>
      <c r="D10" s="14"/>
      <c r="E10" s="15">
        <f>IFERROR(AVERAGE(E11,E12,E13),"")</f>
        <v>0.4795518207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47.95518207</v>
      </c>
    </row>
    <row r="11" ht="18.0" customHeight="1">
      <c r="A11" s="19" t="s">
        <v>21</v>
      </c>
      <c r="B11" s="20" t="s">
        <v>18</v>
      </c>
      <c r="C11" s="21" t="s">
        <v>19</v>
      </c>
      <c r="D11" s="20" t="s">
        <v>23</v>
      </c>
      <c r="E11" s="22">
        <f>IF(H11="","",MAX(0,MIN(1,(62-H11)/(62-20))))</f>
        <v>0.619047619</v>
      </c>
      <c r="F11" s="23" t="str">
        <f t="shared" si="1"/>
        <v>On Track</v>
      </c>
      <c r="G11" s="20">
        <v>30.0</v>
      </c>
      <c r="H11" s="20">
        <v>36.0</v>
      </c>
    </row>
    <row r="12" ht="18.0" customHeight="1">
      <c r="A12" s="24" t="s">
        <v>24</v>
      </c>
      <c r="B12" s="25" t="s">
        <v>18</v>
      </c>
      <c r="C12" s="26" t="s">
        <v>19</v>
      </c>
      <c r="D12" s="25" t="s">
        <v>25</v>
      </c>
      <c r="E12" s="27">
        <f>IF(H12="","",MAX(0,MIN(1,(58-H12)/(58-38))))</f>
        <v>0.4</v>
      </c>
      <c r="F12" s="28" t="str">
        <f t="shared" si="1"/>
        <v>At Risk</v>
      </c>
      <c r="G12" s="25">
        <v>44.0</v>
      </c>
      <c r="H12" s="25">
        <v>50.0</v>
      </c>
    </row>
    <row r="13" ht="18.0" customHeight="1">
      <c r="A13" s="19" t="s">
        <v>26</v>
      </c>
      <c r="B13" s="20" t="s">
        <v>18</v>
      </c>
      <c r="C13" s="21" t="s">
        <v>27</v>
      </c>
      <c r="D13" s="20" t="s">
        <v>28</v>
      </c>
      <c r="E13" s="22">
        <f>IF(H13="","",MAX(0,MIN(1,(H13-34)/(85-34))))</f>
        <v>0.4196078431</v>
      </c>
      <c r="F13" s="23" t="str">
        <f t="shared" si="1"/>
        <v>At Risk</v>
      </c>
      <c r="G13" s="20">
        <v>70.0</v>
      </c>
      <c r="H13" s="20">
        <v>55.4</v>
      </c>
    </row>
    <row r="14" ht="19.5" customHeight="1">
      <c r="A14" s="11" t="s">
        <v>29</v>
      </c>
      <c r="B14" s="12" t="s">
        <v>18</v>
      </c>
      <c r="C14" s="13" t="s">
        <v>30</v>
      </c>
      <c r="D14" s="14"/>
      <c r="E14" s="15">
        <f>IFERROR(AVERAGE(E15,E16,E17),"")</f>
        <v>0.4405128205</v>
      </c>
      <c r="F14" s="17" t="str">
        <f t="shared" si="1"/>
        <v>At Risk</v>
      </c>
      <c r="G14" s="17">
        <v>100.0</v>
      </c>
      <c r="H14" s="18">
        <f>IFERROR(AVERAGE(E15,E16,E17)*100,"")</f>
        <v>44.05128205</v>
      </c>
    </row>
    <row r="15" ht="18.0" customHeight="1">
      <c r="A15" s="24" t="s">
        <v>32</v>
      </c>
      <c r="B15" s="25" t="s">
        <v>18</v>
      </c>
      <c r="C15" s="26" t="s">
        <v>33</v>
      </c>
      <c r="D15" s="25" t="s">
        <v>34</v>
      </c>
      <c r="E15" s="27">
        <f>IF(H15="","",IF(H15&lt;=0,1,MIN(1,25/H15)))</f>
        <v>0.4807692308</v>
      </c>
      <c r="F15" s="28" t="str">
        <f t="shared" si="1"/>
        <v>At Risk</v>
      </c>
      <c r="G15" s="25">
        <v>32.0</v>
      </c>
      <c r="H15" s="25">
        <v>52.0</v>
      </c>
    </row>
    <row r="16" ht="18.0" customHeight="1">
      <c r="A16" s="19" t="s">
        <v>35</v>
      </c>
      <c r="B16" s="20" t="s">
        <v>18</v>
      </c>
      <c r="C16" s="21" t="s">
        <v>36</v>
      </c>
      <c r="D16" s="20" t="s">
        <v>37</v>
      </c>
      <c r="E16" s="22">
        <f>IF(H16="","",MAX(0,MIN(1,(H16-30)/(90-30))))</f>
        <v>0.61</v>
      </c>
      <c r="F16" s="23" t="str">
        <f t="shared" si="1"/>
        <v>On Track</v>
      </c>
      <c r="G16" s="20">
        <v>72.0</v>
      </c>
      <c r="H16" s="20">
        <v>66.6</v>
      </c>
    </row>
    <row r="17" ht="18.0" customHeight="1">
      <c r="A17" s="24" t="s">
        <v>39</v>
      </c>
      <c r="B17" s="25" t="s">
        <v>18</v>
      </c>
      <c r="C17" s="26" t="s">
        <v>27</v>
      </c>
      <c r="D17" s="25" t="s">
        <v>40</v>
      </c>
      <c r="E17" s="27">
        <f>IF(H17="","",MAX(0,MIN(1,(H17-1.2)/(2.5-1.2))))</f>
        <v>0.2307692308</v>
      </c>
      <c r="F17" s="28" t="str">
        <f t="shared" si="1"/>
        <v>In Trouble</v>
      </c>
      <c r="G17" s="25">
        <v>2.1</v>
      </c>
      <c r="H17" s="25">
        <v>1.5</v>
      </c>
    </row>
    <row r="18" ht="19.5" customHeight="1">
      <c r="A18" s="11" t="s">
        <v>43</v>
      </c>
      <c r="B18" s="12" t="s">
        <v>18</v>
      </c>
      <c r="C18" s="13" t="s">
        <v>44</v>
      </c>
      <c r="D18" s="14"/>
      <c r="E18" s="15">
        <f>IFERROR(AVERAGE(E19,E20,E21),"")</f>
        <v>0.5333333333</v>
      </c>
      <c r="F18" s="17" t="str">
        <f t="shared" si="1"/>
        <v>At Risk</v>
      </c>
      <c r="G18" s="17">
        <v>100.0</v>
      </c>
      <c r="H18" s="18">
        <f>IFERROR(AVERAGE(E19,E20,E21)*100,"")</f>
        <v>53.33333333</v>
      </c>
    </row>
    <row r="19" ht="18.0" customHeight="1">
      <c r="A19" s="19" t="s">
        <v>46</v>
      </c>
      <c r="B19" s="20" t="s">
        <v>18</v>
      </c>
      <c r="C19" s="21" t="s">
        <v>36</v>
      </c>
      <c r="D19" s="20" t="s">
        <v>47</v>
      </c>
      <c r="E19" s="22">
        <f>IF(H19="","",MAX(0,MIN(1,H19/90)))</f>
        <v>1</v>
      </c>
      <c r="F19" s="23" t="str">
        <f t="shared" si="1"/>
        <v>Completed</v>
      </c>
      <c r="G19" s="20">
        <v>85.0</v>
      </c>
      <c r="H19" s="20">
        <v>90.0</v>
      </c>
    </row>
    <row r="20" ht="18.0" customHeight="1">
      <c r="A20" s="24" t="s">
        <v>48</v>
      </c>
      <c r="B20" s="25" t="s">
        <v>18</v>
      </c>
      <c r="C20" s="26" t="s">
        <v>44</v>
      </c>
      <c r="D20" s="25" t="s">
        <v>49</v>
      </c>
      <c r="E20" s="27">
        <f>IF(H20="","",MAX(0,MIN(1,(H20-55)/(95-55))))</f>
        <v>0.6</v>
      </c>
      <c r="F20" s="28" t="str">
        <f t="shared" si="1"/>
        <v>On Track</v>
      </c>
      <c r="G20" s="25">
        <v>84.0</v>
      </c>
      <c r="H20" s="25">
        <v>79.0</v>
      </c>
    </row>
    <row r="21" ht="18.0" customHeight="1">
      <c r="A21" s="19" t="s">
        <v>52</v>
      </c>
      <c r="B21" s="20" t="s">
        <v>18</v>
      </c>
      <c r="C21" s="21" t="s">
        <v>30</v>
      </c>
      <c r="D21" s="20" t="s">
        <v>53</v>
      </c>
      <c r="E21" s="22">
        <f>IF(H21="","",MAX(0,MIN(1,(42-H21)/(42-14))))</f>
        <v>0</v>
      </c>
      <c r="F21" s="23" t="str">
        <f t="shared" si="1"/>
        <v>Not Started</v>
      </c>
      <c r="G21" s="20">
        <v>26.0</v>
      </c>
      <c r="H21" s="20">
        <v>42.0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5</v>
      </c>
      <c r="B3" s="3"/>
      <c r="C3" s="5" t="s">
        <v>6</v>
      </c>
      <c r="D3" s="2"/>
      <c r="E3" s="3"/>
      <c r="F3" s="5" t="s">
        <v>7</v>
      </c>
      <c r="G3" s="2"/>
      <c r="H3" s="3"/>
    </row>
    <row r="4" ht="5.25" customHeight="1"/>
    <row r="5" ht="19.5" customHeight="1">
      <c r="A5" s="6" t="s">
        <v>4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16" t="s">
        <v>20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22</v>
      </c>
      <c r="B10" s="12"/>
      <c r="C10" s="13"/>
      <c r="D10" s="14"/>
      <c r="E10" s="15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9" t="s">
        <v>31</v>
      </c>
      <c r="B11" s="20"/>
      <c r="C11" s="21"/>
      <c r="D11" s="20"/>
      <c r="E11" s="22" t="str">
        <f t="shared" ref="E11:E13" si="2">IF(OR(G11="",H11=""),"",MAX(0,MIN(1,H11/G11)))</f>
        <v/>
      </c>
      <c r="F11" s="23" t="str">
        <f t="shared" si="1"/>
        <v/>
      </c>
      <c r="G11" s="20"/>
      <c r="H11" s="20"/>
    </row>
    <row r="12" ht="18.0" customHeight="1">
      <c r="A12" s="30" t="s">
        <v>38</v>
      </c>
      <c r="B12" s="25"/>
      <c r="C12" s="26"/>
      <c r="D12" s="25"/>
      <c r="E12" s="27" t="str">
        <f t="shared" si="2"/>
        <v/>
      </c>
      <c r="F12" s="28" t="str">
        <f t="shared" si="1"/>
        <v/>
      </c>
      <c r="G12" s="25"/>
      <c r="H12" s="25"/>
    </row>
    <row r="13" ht="18.0" customHeight="1">
      <c r="A13" s="29" t="s">
        <v>41</v>
      </c>
      <c r="B13" s="20"/>
      <c r="C13" s="21"/>
      <c r="D13" s="20"/>
      <c r="E13" s="22" t="str">
        <f t="shared" si="2"/>
        <v/>
      </c>
      <c r="F13" s="23" t="str">
        <f t="shared" si="1"/>
        <v/>
      </c>
      <c r="G13" s="20"/>
      <c r="H13" s="20"/>
    </row>
    <row r="14" ht="19.5" customHeight="1">
      <c r="A14" s="11" t="s">
        <v>42</v>
      </c>
      <c r="B14" s="12"/>
      <c r="C14" s="13"/>
      <c r="D14" s="14"/>
      <c r="E14" s="15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30" t="s">
        <v>45</v>
      </c>
      <c r="B15" s="25"/>
      <c r="C15" s="26"/>
      <c r="D15" s="25"/>
      <c r="E15" s="27" t="str">
        <f t="shared" ref="E15:E17" si="3">IF(OR(G15="",H15=""),"",MAX(0,MIN(1,H15/G15)))</f>
        <v/>
      </c>
      <c r="F15" s="28" t="str">
        <f t="shared" si="1"/>
        <v/>
      </c>
      <c r="G15" s="25"/>
      <c r="H15" s="25"/>
    </row>
    <row r="16" ht="18.0" customHeight="1">
      <c r="A16" s="29" t="s">
        <v>50</v>
      </c>
      <c r="B16" s="20"/>
      <c r="C16" s="21"/>
      <c r="D16" s="20"/>
      <c r="E16" s="22" t="str">
        <f t="shared" si="3"/>
        <v/>
      </c>
      <c r="F16" s="23" t="str">
        <f t="shared" si="1"/>
        <v/>
      </c>
      <c r="G16" s="20"/>
      <c r="H16" s="20"/>
    </row>
    <row r="17" ht="18.0" customHeight="1">
      <c r="A17" s="30" t="s">
        <v>51</v>
      </c>
      <c r="B17" s="25"/>
      <c r="C17" s="26"/>
      <c r="D17" s="25"/>
      <c r="E17" s="27" t="str">
        <f t="shared" si="3"/>
        <v/>
      </c>
      <c r="F17" s="28" t="str">
        <f t="shared" si="1"/>
        <v/>
      </c>
      <c r="G17" s="25"/>
      <c r="H17" s="25"/>
    </row>
    <row r="18" ht="19.5" customHeight="1">
      <c r="A18" s="11" t="s">
        <v>54</v>
      </c>
      <c r="B18" s="12"/>
      <c r="C18" s="13"/>
      <c r="D18" s="14"/>
      <c r="E18" s="15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9" t="s">
        <v>55</v>
      </c>
      <c r="B19" s="20"/>
      <c r="C19" s="21"/>
      <c r="D19" s="20"/>
      <c r="E19" s="22" t="str">
        <f t="shared" ref="E19:E21" si="4">IF(OR(G19="",H19=""),"",MAX(0,MIN(1,H19/G19)))</f>
        <v/>
      </c>
      <c r="F19" s="23" t="str">
        <f t="shared" si="1"/>
        <v/>
      </c>
      <c r="G19" s="20"/>
      <c r="H19" s="20"/>
    </row>
    <row r="20" ht="18.0" customHeight="1">
      <c r="A20" s="30" t="s">
        <v>56</v>
      </c>
      <c r="B20" s="25"/>
      <c r="C20" s="26"/>
      <c r="D20" s="25"/>
      <c r="E20" s="27" t="str">
        <f t="shared" si="4"/>
        <v/>
      </c>
      <c r="F20" s="28" t="str">
        <f t="shared" si="1"/>
        <v/>
      </c>
      <c r="G20" s="25"/>
      <c r="H20" s="25"/>
    </row>
    <row r="21" ht="18.0" customHeight="1">
      <c r="A21" s="29" t="s">
        <v>57</v>
      </c>
      <c r="B21" s="20"/>
      <c r="C21" s="21"/>
      <c r="D21" s="20"/>
      <c r="E21" s="22" t="str">
        <f t="shared" si="4"/>
        <v/>
      </c>
      <c r="F21" s="23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2026-09-23T09:32:29Z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