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G1QoKHPy4qgqpLxB8MINwDlN6AUvz+/KvMmcu9sqNgI="/>
    </ext>
  </extLst>
</workbook>
</file>

<file path=xl/sharedStrings.xml><?xml version="1.0" encoding="utf-8"?>
<sst xmlns="http://schemas.openxmlformats.org/spreadsheetml/2006/main" count="86" uniqueCount="58">
  <si>
    <t>Supplier Performance OKR Tracker</t>
  </si>
  <si>
    <t>Editable OKR Template  ·  profit.co  ·  Manufacturing  ·  Operations  ·  Supply Chain</t>
  </si>
  <si>
    <t>Department:  Operations · Supply Chain</t>
  </si>
  <si>
    <t>Quarter:  Q3 2026</t>
  </si>
  <si>
    <t>Overall OKR Score (auto-calculated)</t>
  </si>
  <si>
    <t>Company:</t>
  </si>
  <si>
    <t>Department:</t>
  </si>
  <si>
    <t>Quarter:</t>
  </si>
  <si>
    <t>ℹ  Enter your objective text in the O1/O2/O3 rows. Fill in each KR row with Name, Owner, Type, Plan, and Actual — Progress and Lifecycle Status calculate automatically.</t>
  </si>
  <si>
    <t>Name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</si>
  <si>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</si>
  <si>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</si>
  <si>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</si>
  <si>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</si>
  <si>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</si>
  <si>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</si>
  <si>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</si>
  <si>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</si>
  <si>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</si>
  <si>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supplier delivery reliability</t>
  </si>
  <si>
    <t>Q3-2026</t>
  </si>
  <si>
    <t>Tom Fletcher</t>
  </si>
  <si>
    <t>KR1.1   Hold supplier on-time delivery (OTD) at or above 96% of receipts</t>
  </si>
  <si>
    <t>KR1.1</t>
  </si>
  <si>
    <t>≥ On-time delivery</t>
  </si>
  <si>
    <t>KR1.2</t>
  </si>
  <si>
    <t>KR1.2   Raise on-time-in-full (OTIF) from 74% to 92%</t>
  </si>
  <si>
    <t>Raj Patel</t>
  </si>
  <si>
    <t>↑ OTIF rate</t>
  </si>
  <si>
    <t>KR1.3</t>
  </si>
  <si>
    <t>KR1.3   Cut average late-delivery lead time from 3.4 to 1.0 days</t>
  </si>
  <si>
    <t xml:space="preserve">O2:  </t>
  </si>
  <si>
    <t>↓ Late lead time</t>
  </si>
  <si>
    <t>O2:  Make suppliers more responsive and flexible</t>
  </si>
  <si>
    <t>Sofia Ramos</t>
  </si>
  <si>
    <t>KR2.1</t>
  </si>
  <si>
    <t>KR2.2</t>
  </si>
  <si>
    <t>KR2.3</t>
  </si>
  <si>
    <t xml:space="preserve">O3:  </t>
  </si>
  <si>
    <t>KR3.1</t>
  </si>
  <si>
    <t>KR2.1   Raise supplier PO acknowledgement within 24h from 78% to 95%</t>
  </si>
  <si>
    <t>↑ PO ack within 24h</t>
  </si>
  <si>
    <t>KR3.2</t>
  </si>
  <si>
    <t>KR3.3</t>
  </si>
  <si>
    <t>KR2.2   Keep expedite rate at or below 6% of order lines</t>
  </si>
  <si>
    <t>Emma Ross</t>
  </si>
  <si>
    <t>≤ Expedite rate</t>
  </si>
  <si>
    <t>KR2.3   Cut supplier response time to change requests from 4.5 to 1.5 days</t>
  </si>
  <si>
    <t>↓ Change response time</t>
  </si>
  <si>
    <t>O3:  Run active supplier performance management</t>
  </si>
  <si>
    <t>Priya Nair</t>
  </si>
  <si>
    <t>KR3.1   Raise suppliers on an active scorecard from 58% to 88%</t>
  </si>
  <si>
    <t>↑ Scorecard coverage</t>
  </si>
  <si>
    <t>KR3.2   Raise QBR completion from 40% to 100% of strategic suppliers</t>
  </si>
  <si>
    <t>Rachel Stern</t>
  </si>
  <si>
    <t>↑ QBR completion</t>
  </si>
  <si>
    <t>KR3.3   Raise at-risk suppliers on a recovery plan from 3 to 12</t>
  </si>
  <si>
    <t>↑ Recovery plans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</si>
</sst>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B45309"/>
      <name val="Arial"/>
    </font>
    <font/>
    <font>
      <sz val="9.0"/>
      <color rgb="FFD9770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B45309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B45309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B45309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BEB"/>
        <bgColor rgb="FFFFFBEB"/>
      </patternFill>
    </fill>
    <fill>
      <patternFill patternType="solid">
        <fgColor rgb="FFF8FAFC"/>
        <bgColor rgb="FFF8FAFC"/>
      </patternFill>
    </fill>
    <fill>
      <patternFill patternType="solid">
        <fgColor rgb="FFFDE68A"/>
        <bgColor rgb="FFFDE68A"/>
      </patternFill>
    </fill>
    <fill>
      <patternFill patternType="solid">
        <fgColor rgb="FFFEF9C3"/>
        <bgColor rgb="FFFEF9C3"/>
      </patternFill>
    </fill>
    <fill>
      <patternFill patternType="solid">
        <fgColor rgb="FF78350F"/>
        <bgColor rgb="FF78350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>
        <f>IFERROR(AVERAGE(E11,E12,E13,E15,E16,E17,E19,E20,E21),"")</f>
        <v>0.4793978244</v>
      </c>
      <c r="F5" s="2"/>
      <c r="G5" s="2"/>
      <c r="H5" s="3"/>
    </row>
    <row r="6" ht="4.5" customHeight="1"/>
    <row r="7" ht="20.25" customHeight="1">
      <c r="A7" s="11" t="s">
        <v>10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0.6694444444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66.94444444</v>
      </c>
    </row>
    <row r="11" ht="18.0" customHeight="1">
      <c r="A11" s="19" t="s">
        <v>22</v>
      </c>
      <c r="B11" s="21" t="s">
        <v>20</v>
      </c>
      <c r="C11" s="22" t="s">
        <v>21</v>
      </c>
      <c r="D11" s="21" t="s">
        <v>24</v>
      </c>
      <c r="E11" s="23">
        <f>IF(H11="","",MAX(0,MIN(1,H11/96)))</f>
        <v>1</v>
      </c>
      <c r="F11" s="24" t="str">
        <f t="shared" si="1"/>
        <v>Completed</v>
      </c>
      <c r="G11" s="21">
        <v>92.0</v>
      </c>
      <c r="H11" s="21">
        <v>96.0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IF(H12="","",MAX(0,MIN(1,(H12-74)/(92-74))))</f>
        <v>0.6333333333</v>
      </c>
      <c r="F12" s="30" t="str">
        <f t="shared" si="1"/>
        <v>On Track</v>
      </c>
      <c r="G12" s="27">
        <v>88.0</v>
      </c>
      <c r="H12" s="27">
        <v>85.4</v>
      </c>
    </row>
    <row r="13" ht="18.0" customHeight="1">
      <c r="A13" s="19" t="s">
        <v>30</v>
      </c>
      <c r="B13" s="21" t="s">
        <v>20</v>
      </c>
      <c r="C13" s="22" t="s">
        <v>27</v>
      </c>
      <c r="D13" s="21" t="s">
        <v>32</v>
      </c>
      <c r="E13" s="23">
        <f>IF(H13="","",MAX(0,MIN(1,(3.4-H13)/(3.4-1))))</f>
        <v>0.375</v>
      </c>
      <c r="F13" s="24" t="str">
        <f t="shared" si="1"/>
        <v>At Risk</v>
      </c>
      <c r="G13" s="21">
        <v>1.8</v>
      </c>
      <c r="H13" s="21">
        <v>2.5</v>
      </c>
    </row>
    <row r="14" ht="19.5" customHeight="1">
      <c r="A14" s="12" t="s">
        <v>33</v>
      </c>
      <c r="B14" s="13" t="s">
        <v>20</v>
      </c>
      <c r="C14" s="14" t="s">
        <v>34</v>
      </c>
      <c r="D14" s="15"/>
      <c r="E14" s="16">
        <f>IFERROR(AVERAGE(E15,E16,E17),"")</f>
        <v>0.4287490287</v>
      </c>
      <c r="F14" s="17" t="str">
        <f t="shared" si="1"/>
        <v>At Risk</v>
      </c>
      <c r="G14" s="17">
        <v>100.0</v>
      </c>
      <c r="H14" s="18">
        <f>IFERROR(AVERAGE(E15,E16,E17)*100,"")</f>
        <v>42.87490287</v>
      </c>
    </row>
    <row r="15" ht="18.0" customHeight="1">
      <c r="A15" s="26" t="s">
        <v>40</v>
      </c>
      <c r="B15" s="27" t="s">
        <v>20</v>
      </c>
      <c r="C15" s="28" t="s">
        <v>34</v>
      </c>
      <c r="D15" s="27" t="s">
        <v>41</v>
      </c>
      <c r="E15" s="29">
        <f>IF(H15="","",MAX(0,MIN(1,(H15-78)/(95-78))))</f>
        <v>0.6</v>
      </c>
      <c r="F15" s="30" t="str">
        <f t="shared" si="1"/>
        <v>On Track</v>
      </c>
      <c r="G15" s="27">
        <v>91.0</v>
      </c>
      <c r="H15" s="27">
        <v>88.2</v>
      </c>
    </row>
    <row r="16" ht="18.0" customHeight="1">
      <c r="A16" s="19" t="s">
        <v>44</v>
      </c>
      <c r="B16" s="21" t="s">
        <v>20</v>
      </c>
      <c r="C16" s="22" t="s">
        <v>45</v>
      </c>
      <c r="D16" s="21" t="s">
        <v>46</v>
      </c>
      <c r="E16" s="23">
        <f>IF(H16="","",IF(H16&lt;=0,1,MIN(1,6/H16)))</f>
        <v>0.4195804196</v>
      </c>
      <c r="F16" s="24" t="str">
        <f t="shared" si="1"/>
        <v>At Risk</v>
      </c>
      <c r="G16" s="21">
        <v>9.0</v>
      </c>
      <c r="H16" s="21">
        <v>14.3</v>
      </c>
    </row>
    <row r="17" ht="18.0" customHeight="1">
      <c r="A17" s="26" t="s">
        <v>47</v>
      </c>
      <c r="B17" s="27" t="s">
        <v>20</v>
      </c>
      <c r="C17" s="28" t="s">
        <v>34</v>
      </c>
      <c r="D17" s="27" t="s">
        <v>48</v>
      </c>
      <c r="E17" s="29">
        <f>IF(H17="","",MAX(0,MIN(1,(4.5-H17)/(4.5-1.5))))</f>
        <v>0.2666666667</v>
      </c>
      <c r="F17" s="30" t="str">
        <f t="shared" si="1"/>
        <v>In Trouble</v>
      </c>
      <c r="G17" s="27">
        <v>2.6</v>
      </c>
      <c r="H17" s="27">
        <v>3.7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0.34</v>
      </c>
      <c r="F18" s="17" t="str">
        <f t="shared" si="1"/>
        <v>At Risk</v>
      </c>
      <c r="G18" s="17">
        <v>100.0</v>
      </c>
      <c r="H18" s="18">
        <f>IFERROR(AVERAGE(E19,E20,E21)*100,"")</f>
        <v>34</v>
      </c>
    </row>
    <row r="19" ht="18.0" customHeight="1">
      <c r="A19" s="19" t="s">
        <v>51</v>
      </c>
      <c r="B19" s="21" t="s">
        <v>20</v>
      </c>
      <c r="C19" s="22" t="s">
        <v>45</v>
      </c>
      <c r="D19" s="21" t="s">
        <v>52</v>
      </c>
      <c r="E19" s="23">
        <f>IF(H19="","",MAX(0,MIN(1,(H19-58)/(88-58))))</f>
        <v>0.62</v>
      </c>
      <c r="F19" s="24" t="str">
        <f t="shared" si="1"/>
        <v>On Track</v>
      </c>
      <c r="G19" s="21">
        <v>80.0</v>
      </c>
      <c r="H19" s="21">
        <v>76.6</v>
      </c>
    </row>
    <row r="20" ht="18.0" customHeight="1">
      <c r="A20" s="26" t="s">
        <v>53</v>
      </c>
      <c r="B20" s="27" t="s">
        <v>20</v>
      </c>
      <c r="C20" s="28" t="s">
        <v>54</v>
      </c>
      <c r="D20" s="27" t="s">
        <v>55</v>
      </c>
      <c r="E20" s="29">
        <f>IF(H20="","",MAX(0,MIN(1,(H20-40)/(100-40))))</f>
        <v>0.4</v>
      </c>
      <c r="F20" s="30" t="str">
        <f t="shared" si="1"/>
        <v>At Risk</v>
      </c>
      <c r="G20" s="27">
        <v>82.0</v>
      </c>
      <c r="H20" s="27">
        <v>64.0</v>
      </c>
    </row>
    <row r="21" ht="18.0" customHeight="1">
      <c r="A21" s="19" t="s">
        <v>56</v>
      </c>
      <c r="B21" s="21" t="s">
        <v>20</v>
      </c>
      <c r="C21" s="22" t="s">
        <v>50</v>
      </c>
      <c r="D21" s="21" t="s">
        <v>57</v>
      </c>
      <c r="E21" s="23">
        <f>IF(H21="","",MAX(0,MIN(1,(H21-3)/(12-3))))</f>
        <v>0</v>
      </c>
      <c r="F21" s="24" t="str">
        <f t="shared" si="1"/>
        <v>Not Started</v>
      </c>
      <c r="G21" s="21">
        <v>9.0</v>
      </c>
      <c r="H21" s="21">
        <v>3.0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31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35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36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37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39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42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43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2026-09-23T04:38:40Z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