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O7s2U5LfP/nUv3vV40/24Ky2ZgOByJewqrVNnp28Dv8="/>
    </ext>
  </extLst>
</workbook>
</file>

<file path=xl/sharedStrings.xml><?xml version="1.0" encoding="utf-8"?>
<sst xmlns="http://schemas.openxmlformats.org/spreadsheetml/2006/main" count="86" uniqueCount="58">
  <si>
    <t>Supplier Quality OKR Tracker</t>
  </si>
  <si>
    <t>Editable OKR Template  ·  profit.co  ·  Manufacturing  ·  Operations  ·  Quality</t>
  </si>
  <si>
    <t>Department:  Operations · Quality</t>
  </si>
  <si>
    <t>Quarter:  Q3 2026</t>
  </si>
  <si>
    <t>Overall OKR Score (auto-calculated)</t>
  </si>
  <si>
    <t>Company: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</si>
  <si>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</si>
  <si>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</si>
  <si>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</si>
  <si>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</si>
  <si>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ℹ  Enter your objectives, then each KR's Owner, Type, Plan and Actual. Progress and Lifecycle Status calculate automatically.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</si>
  <si>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</si>
  <si>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</si>
  <si>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</si>
  <si>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</si>
  <si>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</si>
  <si>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</si>
  <si>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</si>
  <si>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</si>
  <si>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the quality of material arriving from suppliers</t>
  </si>
  <si>
    <t>Q3-2026</t>
  </si>
  <si>
    <t>Otto Reinhardt</t>
  </si>
  <si>
    <t xml:space="preserve">      KR1.1</t>
  </si>
  <si>
    <t xml:space="preserve">      Reduce supplier defect rate from 3,200 to 1,200 PPM</t>
  </si>
  <si>
    <t>↓  Supplier defect rate (PPM)</t>
  </si>
  <si>
    <t xml:space="preserve">      KR1.2</t>
  </si>
  <si>
    <t xml:space="preserve">      KR1.3</t>
  </si>
  <si>
    <t xml:space="preserve">O2:  </t>
  </si>
  <si>
    <t xml:space="preserve">      Hold incoming-lot acceptance at or above 98%</t>
  </si>
  <si>
    <t>Bianca Sorel</t>
  </si>
  <si>
    <t xml:space="preserve">      KR2.1</t>
  </si>
  <si>
    <t>≥  Incoming-lot acceptance</t>
  </si>
  <si>
    <t xml:space="preserve">      KR2.2</t>
  </si>
  <si>
    <t xml:space="preserve">      KR2.3</t>
  </si>
  <si>
    <t xml:space="preserve">O3:  </t>
  </si>
  <si>
    <t xml:space="preserve">      Keep supplier defects escaping to the line at or below 10%</t>
  </si>
  <si>
    <t>≤  Supplier defects escaping to line</t>
  </si>
  <si>
    <t xml:space="preserve">      KR3.1</t>
  </si>
  <si>
    <t xml:space="preserve">      KR3.2</t>
  </si>
  <si>
    <t xml:space="preserve">      KR3.3</t>
  </si>
  <si>
    <t>O2:  Make supplier corrective action fast and permanent</t>
  </si>
  <si>
    <t>Neil Abernathy</t>
  </si>
  <si>
    <t xml:space="preserve">      Cut average SCAR closure time from 45 to 15 days</t>
  </si>
  <si>
    <t>↓  SCAR closure time (days)</t>
  </si>
  <si>
    <t xml:space="preserve">      Raise SCARs closed within SLA from 50% to 90%</t>
  </si>
  <si>
    <t>↑  SCARs closed within SLA</t>
  </si>
  <si>
    <t xml:space="preserve">      Keep repeat supplier defects at or below 6 recurring issues</t>
  </si>
  <si>
    <t>≤  Repeat supplier defects</t>
  </si>
  <si>
    <t>O3:  Qualify and develop the supply base</t>
  </si>
  <si>
    <t>Yara Cisneros</t>
  </si>
  <si>
    <t xml:space="preserve">      Hold qualified suppliers at or above 95% of the active base</t>
  </si>
  <si>
    <t>≥  Qualified suppliers</t>
  </si>
  <si>
    <t xml:space="preserve">      Complete the supplier audit program to 90% of suppliers</t>
  </si>
  <si>
    <t>Warren Pruitt</t>
  </si>
  <si>
    <t>◆  Supplier audit program</t>
  </si>
  <si>
    <t xml:space="preserve">      Raise strategic suppliers on development plans from 30% to 80%</t>
  </si>
  <si>
    <t>Roland Beckett</t>
  </si>
  <si>
    <t>↑  Strategic suppliers on plans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</si>
</sst>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0.4451234568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0.6914814815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21" t="s">
        <v>24</v>
      </c>
      <c r="E11" s="22">
        <f>IF(H11="","",MAX(0,MIN(1,(3200-H11)/(3200-1200))))</f>
        <v>0.63</v>
      </c>
      <c r="F11" s="19" t="str">
        <f t="shared" si="1"/>
        <v>On Track</v>
      </c>
      <c r="G11" s="23">
        <v>2000.0</v>
      </c>
      <c r="H11" s="23">
        <v>1940.0</v>
      </c>
    </row>
    <row r="12" ht="30.0" customHeight="1">
      <c r="A12" s="18" t="s">
        <v>28</v>
      </c>
      <c r="B12" s="19" t="s">
        <v>20</v>
      </c>
      <c r="C12" s="20" t="s">
        <v>29</v>
      </c>
      <c r="D12" s="21" t="s">
        <v>31</v>
      </c>
      <c r="E12" s="22">
        <f>IF(H12="","",MAX(0,MIN(1,(H12-80)/(98-80))))</f>
        <v>0.4444444444</v>
      </c>
      <c r="F12" s="19" t="str">
        <f t="shared" si="1"/>
        <v>At Risk</v>
      </c>
      <c r="G12" s="23">
        <v>92.0</v>
      </c>
      <c r="H12" s="23">
        <v>88.0</v>
      </c>
    </row>
    <row r="13" ht="30.0" customHeight="1">
      <c r="A13" s="18" t="s">
        <v>35</v>
      </c>
      <c r="B13" s="19" t="s">
        <v>20</v>
      </c>
      <c r="C13" s="20" t="s">
        <v>29</v>
      </c>
      <c r="D13" s="21" t="s">
        <v>36</v>
      </c>
      <c r="E13" s="22">
        <f>IF(H13="","",MAX(0,MIN(1,(40-H13)/(40-10))))</f>
        <v>1</v>
      </c>
      <c r="F13" s="19" t="str">
        <f t="shared" si="1"/>
        <v>Completed</v>
      </c>
      <c r="G13" s="23">
        <v>20.0</v>
      </c>
      <c r="H13" s="23">
        <v>10.0</v>
      </c>
    </row>
    <row r="14" ht="19.5" customHeight="1">
      <c r="A14" s="12" t="s">
        <v>40</v>
      </c>
      <c r="B14" s="13" t="s">
        <v>20</v>
      </c>
      <c r="C14" s="14" t="s">
        <v>41</v>
      </c>
      <c r="D14" s="15"/>
      <c r="E14" s="16">
        <f>IFERROR(AVERAGE(E15,E16,E17),"")</f>
        <v>0.4305555556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42</v>
      </c>
      <c r="B15" s="19" t="s">
        <v>20</v>
      </c>
      <c r="C15" s="20" t="s">
        <v>21</v>
      </c>
      <c r="D15" s="21" t="s">
        <v>43</v>
      </c>
      <c r="E15" s="22">
        <f>IF(H15="","",MAX(0,MIN(1,(45-H15)/(45-15))))</f>
        <v>0.4666666667</v>
      </c>
      <c r="F15" s="19" t="str">
        <f t="shared" si="1"/>
        <v>At Risk</v>
      </c>
      <c r="G15" s="23">
        <v>28.0</v>
      </c>
      <c r="H15" s="23">
        <v>31.0</v>
      </c>
    </row>
    <row r="16" ht="30.0" customHeight="1">
      <c r="A16" s="18" t="s">
        <v>44</v>
      </c>
      <c r="B16" s="19" t="s">
        <v>20</v>
      </c>
      <c r="C16" s="20" t="s">
        <v>41</v>
      </c>
      <c r="D16" s="21" t="s">
        <v>45</v>
      </c>
      <c r="E16" s="22">
        <f>IF(H16="","",MAX(0,MIN(1,(H16-50)/(90-50))))</f>
        <v>0.225</v>
      </c>
      <c r="F16" s="19" t="str">
        <f t="shared" si="1"/>
        <v>In Trouble</v>
      </c>
      <c r="G16" s="23">
        <v>78.0</v>
      </c>
      <c r="H16" s="23">
        <v>59.0</v>
      </c>
    </row>
    <row r="17" ht="30.0" customHeight="1">
      <c r="A17" s="18" t="s">
        <v>46</v>
      </c>
      <c r="B17" s="19" t="s">
        <v>20</v>
      </c>
      <c r="C17" s="20" t="s">
        <v>41</v>
      </c>
      <c r="D17" s="21" t="s">
        <v>47</v>
      </c>
      <c r="E17" s="22">
        <f>IF(H17="","",MAX(0,MIN(1,(21-H17)/(21-6))))</f>
        <v>0.6</v>
      </c>
      <c r="F17" s="19" t="str">
        <f t="shared" si="1"/>
        <v>On Track</v>
      </c>
      <c r="G17" s="23">
        <v>13.0</v>
      </c>
      <c r="H17" s="23">
        <v>12.0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0.2133333333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50</v>
      </c>
      <c r="B19" s="19" t="s">
        <v>20</v>
      </c>
      <c r="C19" s="20" t="s">
        <v>49</v>
      </c>
      <c r="D19" s="21" t="s">
        <v>51</v>
      </c>
      <c r="E19" s="22">
        <f>IF(H19="","",MAX(0,MIN(1,(H19-60)/(95-60))))</f>
        <v>0.4</v>
      </c>
      <c r="F19" s="19" t="str">
        <f t="shared" si="1"/>
        <v>At Risk</v>
      </c>
      <c r="G19" s="23">
        <v>85.0</v>
      </c>
      <c r="H19" s="23">
        <v>74.0</v>
      </c>
    </row>
    <row r="20" ht="30.0" customHeight="1">
      <c r="A20" s="18" t="s">
        <v>52</v>
      </c>
      <c r="B20" s="19" t="s">
        <v>20</v>
      </c>
      <c r="C20" s="20" t="s">
        <v>53</v>
      </c>
      <c r="D20" s="21" t="s">
        <v>54</v>
      </c>
      <c r="E20" s="22">
        <f>IF(H20="","",MAX(0,MIN(1,(H20-40)/(90-40))))</f>
        <v>0.24</v>
      </c>
      <c r="F20" s="19" t="str">
        <f t="shared" si="1"/>
        <v>In Trouble</v>
      </c>
      <c r="G20" s="23">
        <v>78.0</v>
      </c>
      <c r="H20" s="23">
        <v>52.0</v>
      </c>
    </row>
    <row r="21" ht="30.0" customHeight="1">
      <c r="A21" s="18" t="s">
        <v>55</v>
      </c>
      <c r="B21" s="19" t="s">
        <v>20</v>
      </c>
      <c r="C21" s="20" t="s">
        <v>56</v>
      </c>
      <c r="D21" s="21" t="s">
        <v>57</v>
      </c>
      <c r="E21" s="22">
        <f>IF(H21="","",MAX(0,MIN(1,(H21-30)/(80-30))))</f>
        <v>0</v>
      </c>
      <c r="F21" s="19" t="str">
        <f t="shared" si="1"/>
        <v>Not Started</v>
      </c>
      <c r="G21" s="23">
        <v>66.0</v>
      </c>
      <c r="H21" s="23">
        <v>30.0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30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0" t="s">
        <v>10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21"/>
      <c r="E11" s="22" t="str">
        <f t="shared" ref="E11:E13" si="2">IF(OR(G11="",H11=""),"",MAX(0,MIN(1,H11/G11)))</f>
        <v/>
      </c>
      <c r="F11" s="19" t="str">
        <f t="shared" si="1"/>
        <v/>
      </c>
      <c r="G11" s="23"/>
      <c r="H11" s="23"/>
    </row>
    <row r="12" ht="30.0" customHeight="1">
      <c r="A12" s="18" t="s">
        <v>25</v>
      </c>
      <c r="B12" s="19"/>
      <c r="C12" s="20"/>
      <c r="D12" s="21"/>
      <c r="E12" s="22" t="str">
        <f t="shared" si="2"/>
        <v/>
      </c>
      <c r="F12" s="19" t="str">
        <f t="shared" si="1"/>
        <v/>
      </c>
      <c r="G12" s="23"/>
      <c r="H12" s="23"/>
    </row>
    <row r="13" ht="30.0" customHeight="1">
      <c r="A13" s="18" t="s">
        <v>26</v>
      </c>
      <c r="B13" s="19"/>
      <c r="C13" s="20"/>
      <c r="D13" s="21"/>
      <c r="E13" s="22" t="str">
        <f t="shared" si="2"/>
        <v/>
      </c>
      <c r="F13" s="19" t="str">
        <f t="shared" si="1"/>
        <v/>
      </c>
      <c r="G13" s="23"/>
      <c r="H13" s="23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30</v>
      </c>
      <c r="B15" s="19"/>
      <c r="C15" s="20"/>
      <c r="D15" s="21"/>
      <c r="E15" s="22" t="str">
        <f t="shared" ref="E15:E17" si="3">IF(OR(G15="",H15=""),"",MAX(0,MIN(1,H15/G15)))</f>
        <v/>
      </c>
      <c r="F15" s="19" t="str">
        <f t="shared" si="1"/>
        <v/>
      </c>
      <c r="G15" s="23"/>
      <c r="H15" s="23"/>
    </row>
    <row r="16" ht="30.0" customHeight="1">
      <c r="A16" s="18" t="s">
        <v>32</v>
      </c>
      <c r="B16" s="19"/>
      <c r="C16" s="20"/>
      <c r="D16" s="21"/>
      <c r="E16" s="22" t="str">
        <f t="shared" si="3"/>
        <v/>
      </c>
      <c r="F16" s="19" t="str">
        <f t="shared" si="1"/>
        <v/>
      </c>
      <c r="G16" s="23"/>
      <c r="H16" s="23"/>
    </row>
    <row r="17" ht="30.0" customHeight="1">
      <c r="A17" s="18" t="s">
        <v>33</v>
      </c>
      <c r="B17" s="19"/>
      <c r="C17" s="20"/>
      <c r="D17" s="21"/>
      <c r="E17" s="22" t="str">
        <f t="shared" si="3"/>
        <v/>
      </c>
      <c r="F17" s="19" t="str">
        <f t="shared" si="1"/>
        <v/>
      </c>
      <c r="G17" s="23"/>
      <c r="H17" s="23"/>
    </row>
    <row r="18" ht="19.5" customHeight="1">
      <c r="A18" s="12" t="s">
        <v>34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37</v>
      </c>
      <c r="B19" s="19"/>
      <c r="C19" s="20"/>
      <c r="D19" s="21"/>
      <c r="E19" s="22" t="str">
        <f t="shared" ref="E19:E21" si="4">IF(OR(G19="",H19=""),"",MAX(0,MIN(1,H19/G19)))</f>
        <v/>
      </c>
      <c r="F19" s="19" t="str">
        <f t="shared" si="1"/>
        <v/>
      </c>
      <c r="G19" s="23"/>
      <c r="H19" s="23"/>
    </row>
    <row r="20" ht="30.0" customHeight="1">
      <c r="A20" s="18" t="s">
        <v>38</v>
      </c>
      <c r="B20" s="19"/>
      <c r="C20" s="20"/>
      <c r="D20" s="21"/>
      <c r="E20" s="22" t="str">
        <f t="shared" si="4"/>
        <v/>
      </c>
      <c r="F20" s="19" t="str">
        <f t="shared" si="1"/>
        <v/>
      </c>
      <c r="G20" s="23"/>
      <c r="H20" s="23"/>
    </row>
    <row r="21" ht="30.0" customHeight="1">
      <c r="A21" s="18" t="s">
        <v>39</v>
      </c>
      <c r="B21" s="19"/>
      <c r="C21" s="20"/>
      <c r="D21" s="21"/>
      <c r="E21" s="22" t="str">
        <f t="shared" si="4"/>
        <v/>
      </c>
      <c r="F21" s="19" t="str">
        <f t="shared" si="1"/>
        <v/>
      </c>
      <c r="G21" s="23"/>
      <c r="H21" s="2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2026-09-23T02:20:58Z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