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v8UoUhT7+//JlVmW24FPFMbpM5PuURqsdWaycyGiGQ="/>
    </ext>
  </extLst>
</workbook>
</file>

<file path=xl/sharedStrings.xml><?xml version="1.0" encoding="utf-8"?>
<sst xmlns="http://schemas.openxmlformats.org/spreadsheetml/2006/main" count="86" uniqueCount="60">
  <si>
    <t>Yield Rate OKR Tracker</t>
  </si>
  <si>
    <t>Editable OKR Template  ·  profit.co  ·  Manufacturing  ·  Operations  ·  Production</t>
  </si>
  <si>
    <t>Company:</t>
  </si>
  <si>
    <t>Department:  Operations · Production</t>
  </si>
  <si>
    <t>Department: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</si>
  <si>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</si>
  <si>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</si>
  <si>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</si>
  <si>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</si>
  <si>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</si>
  <si>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</si>
  <si>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</si>
  <si>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</si>
  <si>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</si>
  <si>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</si>
  <si>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</si>
  <si>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</si>
  <si>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</si>
  <si>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overall product yield and cut the cost of yield loss</t>
  </si>
  <si>
    <t xml:space="preserve">O1:  </t>
  </si>
  <si>
    <t>Q3-2026</t>
  </si>
  <si>
    <t>Marilyn Ashby</t>
  </si>
  <si>
    <t xml:space="preserve">      KR1.1</t>
  </si>
  <si>
    <t xml:space="preserve">      Increase rolled throughput yield (RTY) from 79% to 90%</t>
  </si>
  <si>
    <t>↑  Rolled throughput yield</t>
  </si>
  <si>
    <t xml:space="preserve">      KR1.2</t>
  </si>
  <si>
    <t xml:space="preserve">      Hold end-of-line yield at or above 97.5%</t>
  </si>
  <si>
    <t>Gail Thornbury</t>
  </si>
  <si>
    <t>≥  End-of-line yield</t>
  </si>
  <si>
    <t xml:space="preserve">      KR1.3</t>
  </si>
  <si>
    <t xml:space="preserve">O2:  </t>
  </si>
  <si>
    <t xml:space="preserve">      KR2.1</t>
  </si>
  <si>
    <t xml:space="preserve">      Keep monthly yield-loss cost under $38K</t>
  </si>
  <si>
    <t>≤  Yield-loss cost ($K/mo)</t>
  </si>
  <si>
    <t xml:space="preserve">      KR2.2</t>
  </si>
  <si>
    <t xml:space="preserve">      KR2.3</t>
  </si>
  <si>
    <t>O2:  Eliminate the largest defect-driven sources of yield loss</t>
  </si>
  <si>
    <t>Nolan Fitzgerald</t>
  </si>
  <si>
    <t xml:space="preserve">O3:  </t>
  </si>
  <si>
    <t xml:space="preserve">      KR3.1</t>
  </si>
  <si>
    <t xml:space="preserve">      Cut yield loss from the top defect category from 3.1% to 1.4%</t>
  </si>
  <si>
    <t>↓  Top-defect yield loss</t>
  </si>
  <si>
    <t xml:space="preserve">      KR3.2</t>
  </si>
  <si>
    <t xml:space="preserve">      KR3.3</t>
  </si>
  <si>
    <t xml:space="preserve">      Keep supplier-caused yield loss at or below 0.8%</t>
  </si>
  <si>
    <t>Grant Meredith</t>
  </si>
  <si>
    <t>≤  Supplier-caused yield loss</t>
  </si>
  <si>
    <t xml:space="preserve">      Lower the in-line reject rate at final test from 6.2% to 3.0%</t>
  </si>
  <si>
    <t>Colleen Hayes</t>
  </si>
  <si>
    <t>↓  Final-test reject rate</t>
  </si>
  <si>
    <t>O3:  Stabilise yield across shifts and recover more reworked units</t>
  </si>
  <si>
    <t>Hugo Marchetti</t>
  </si>
  <si>
    <t xml:space="preserve">      Keep the yield spread across shifts at or below 2.0 points</t>
  </si>
  <si>
    <t>≤  Yield spread across shifts</t>
  </si>
  <si>
    <t xml:space="preserve">      Hold the reworked-unit recovery-to-good rate between 82% and 88%</t>
  </si>
  <si>
    <t>Victor Salazar</t>
  </si>
  <si>
    <t>↔  Rework recovery-to-good</t>
  </si>
  <si>
    <t xml:space="preserve">      Improve new-SKU launch yield-at-ramp from 74% to 88%</t>
  </si>
  <si>
    <t>Peter Lindgren</t>
  </si>
  <si>
    <t>↑  New-SKU yield-at-ramp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</si>
</sst>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0.4485562912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0.6924242424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IF(H11="","",MAX(0,MIN(1,(H11-79)/(90-79))))</f>
        <v>0.6272727273</v>
      </c>
      <c r="F11" s="19" t="str">
        <f t="shared" si="1"/>
        <v>On Track</v>
      </c>
      <c r="G11" s="22">
        <v>84.0</v>
      </c>
      <c r="H11" s="22">
        <v>85.9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IF(H12="","",MAX(0,MIN(1,(H12-93.5)/(97.5-93.5))))</f>
        <v>0.45</v>
      </c>
      <c r="F12" s="19" t="str">
        <f t="shared" si="1"/>
        <v>At Risk</v>
      </c>
      <c r="G12" s="22">
        <v>96.5</v>
      </c>
      <c r="H12" s="22">
        <v>95.3</v>
      </c>
    </row>
    <row r="13" ht="30.0" customHeight="1">
      <c r="A13" s="18" t="s">
        <v>32</v>
      </c>
      <c r="B13" s="19" t="s">
        <v>20</v>
      </c>
      <c r="C13" s="20" t="s">
        <v>21</v>
      </c>
      <c r="D13" s="19" t="s">
        <v>33</v>
      </c>
      <c r="E13" s="21">
        <f>IF(H13="","",MAX(0,MIN(1,(H13-62)/(38-62))))</f>
        <v>1</v>
      </c>
      <c r="F13" s="19" t="str">
        <f t="shared" si="1"/>
        <v>Completed</v>
      </c>
      <c r="G13" s="22">
        <v>50.0</v>
      </c>
      <c r="H13" s="22">
        <v>38.0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0.4318627451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40</v>
      </c>
      <c r="B15" s="19" t="s">
        <v>20</v>
      </c>
      <c r="C15" s="20" t="s">
        <v>37</v>
      </c>
      <c r="D15" s="19" t="s">
        <v>41</v>
      </c>
      <c r="E15" s="21">
        <f>IF(H15="","",MAX(0,MIN(1,(H15-3.1)/(1.4-3.1))))</f>
        <v>0.4705882353</v>
      </c>
      <c r="F15" s="19" t="str">
        <f t="shared" si="1"/>
        <v>At Risk</v>
      </c>
      <c r="G15" s="22">
        <v>2.1</v>
      </c>
      <c r="H15" s="22">
        <v>2.3</v>
      </c>
    </row>
    <row r="16" ht="30.0" customHeight="1">
      <c r="A16" s="18" t="s">
        <v>44</v>
      </c>
      <c r="B16" s="19" t="s">
        <v>20</v>
      </c>
      <c r="C16" s="20" t="s">
        <v>45</v>
      </c>
      <c r="D16" s="19" t="s">
        <v>46</v>
      </c>
      <c r="E16" s="21">
        <f>IF(H16="","",MAX(0,MIN(1,(H16-1.8)/(0.8-1.8))))</f>
        <v>0.2</v>
      </c>
      <c r="F16" s="19" t="str">
        <f t="shared" si="1"/>
        <v>In Trouble</v>
      </c>
      <c r="G16" s="22">
        <v>1.3</v>
      </c>
      <c r="H16" s="22">
        <v>1.6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IF(H17="","",MAX(0,MIN(1,(H17-6.2)/(3-6.2))))</f>
        <v>0.625</v>
      </c>
      <c r="F17" s="19" t="str">
        <f t="shared" si="1"/>
        <v>On Track</v>
      </c>
      <c r="G17" s="22">
        <v>4.5</v>
      </c>
      <c r="H17" s="22">
        <v>4.2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0.2213818861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20</v>
      </c>
      <c r="C19" s="20" t="s">
        <v>51</v>
      </c>
      <c r="D19" s="19" t="s">
        <v>53</v>
      </c>
      <c r="E19" s="21">
        <f>IF(H19="","",MAX(0,MIN(1,(H19-5.4)/(2-5.4))))</f>
        <v>0.4117647059</v>
      </c>
      <c r="F19" s="19" t="str">
        <f t="shared" si="1"/>
        <v>At Risk</v>
      </c>
      <c r="G19" s="22">
        <v>3.6</v>
      </c>
      <c r="H19" s="22">
        <v>4.0</v>
      </c>
    </row>
    <row r="20" ht="30.0" customHeight="1">
      <c r="A20" s="18" t="s">
        <v>54</v>
      </c>
      <c r="B20" s="19" t="s">
        <v>20</v>
      </c>
      <c r="C20" s="20" t="s">
        <v>55</v>
      </c>
      <c r="D20" s="19" t="s">
        <v>56</v>
      </c>
      <c r="E20" s="21">
        <f>IF(H20="","",MAX(0,MIN(1,(H20-61)/(82-61))))</f>
        <v>0.2523809524</v>
      </c>
      <c r="F20" s="19" t="str">
        <f t="shared" si="1"/>
        <v>In Trouble</v>
      </c>
      <c r="G20" s="22">
        <v>75.0</v>
      </c>
      <c r="H20" s="22">
        <v>66.3</v>
      </c>
    </row>
    <row r="21" ht="30.0" customHeight="1">
      <c r="A21" s="18" t="s">
        <v>57</v>
      </c>
      <c r="B21" s="19" t="s">
        <v>20</v>
      </c>
      <c r="C21" s="20" t="s">
        <v>58</v>
      </c>
      <c r="D21" s="19" t="s">
        <v>59</v>
      </c>
      <c r="E21" s="21">
        <f>IF(H21="","",MAX(0,MIN(1,(H21-74)/(88-74))))</f>
        <v>0</v>
      </c>
      <c r="F21" s="19" t="str">
        <f t="shared" si="1"/>
        <v>Not Started</v>
      </c>
      <c r="G21" s="22">
        <v>82.0</v>
      </c>
      <c r="H21" s="22">
        <v>74.0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34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35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42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43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2026-09-22T09:45:44Z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