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AgchDIh0VOe8QsPP6b5kdTE0W6H/ywWty5vam/zuWW4="/>
    </ext>
  </extLst>
</workbook>
</file>

<file path=xl/sharedStrings.xml><?xml version="1.0" encoding="utf-8"?>
<sst xmlns="http://schemas.openxmlformats.org/spreadsheetml/2006/main" count="86" uniqueCount="58">
  <si>
    <t>AOV Growth OKR Tracker</t>
  </si>
  <si>
    <t>Editable OKR Template  ·  profit.co  ·  Retail  ·  Marketing  ·  E-commerce</t>
  </si>
  <si>
    <t>Company:</t>
  </si>
  <si>
    <t>Department:</t>
  </si>
  <si>
    <t>Department:  Marketing · E-commerce</t>
  </si>
  <si>
    <t>Quarter:</t>
  </si>
  <si>
    <t>Quarter:  Q3 2026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</si>
  <si>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</si>
  <si>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</si>
  <si>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</si>
  <si>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</si>
  <si>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</si>
  <si>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</si>
  <si>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</si>
  <si>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</si>
  <si>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</si>
  <si>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</si>
  <si>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</si>
  <si>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Increase AOV through product bundling and cross-sell</t>
  </si>
  <si>
    <t xml:space="preserve">O1:  </t>
  </si>
  <si>
    <t>Q3-2026</t>
  </si>
  <si>
    <t>Daniel Reyes</t>
  </si>
  <si>
    <t>KR1.1</t>
  </si>
  <si>
    <t>KR1.1   Raise the bundle purchase rate from 8% to 22% of orders</t>
  </si>
  <si>
    <t>Alicia Fenn</t>
  </si>
  <si>
    <t>↑ Bundle purchase rate</t>
  </si>
  <si>
    <t>KR1.2</t>
  </si>
  <si>
    <t>KR1.2   Raise cross-sell acceptance at cart from 18% to 41%</t>
  </si>
  <si>
    <t>Ryan Okafor</t>
  </si>
  <si>
    <t>↑ Cross-sell acceptance</t>
  </si>
  <si>
    <t>KR1.3</t>
  </si>
  <si>
    <t xml:space="preserve">O2:  </t>
  </si>
  <si>
    <t>KR1.3   Raise average items per order from 1.9 to 2.78</t>
  </si>
  <si>
    <t>Priya Anand</t>
  </si>
  <si>
    <t>↑ Items per order</t>
  </si>
  <si>
    <t>KR2.1</t>
  </si>
  <si>
    <t>O2:  Drive AOV uplift through upsell and premium placement</t>
  </si>
  <si>
    <t>Marcus Lee</t>
  </si>
  <si>
    <t>KR2.2</t>
  </si>
  <si>
    <t>KR2.3</t>
  </si>
  <si>
    <t>KR2.1   Raise PDP upsell conversion rate from 3.2% to 7.87%</t>
  </si>
  <si>
    <t>↑ PDP upsell CVR</t>
  </si>
  <si>
    <t xml:space="preserve">O3:  </t>
  </si>
  <si>
    <t>KR2.2   Raise premium-product share of the basket from 12% to 32%</t>
  </si>
  <si>
    <t>KR3.1</t>
  </si>
  <si>
    <t>↑ Premium basket share</t>
  </si>
  <si>
    <t>KR3.2</t>
  </si>
  <si>
    <t>KR2.3   Raise upsell-widget attach rate from 20% to 35%</t>
  </si>
  <si>
    <t>↑ Upsell-widget attach</t>
  </si>
  <si>
    <t>KR3.3</t>
  </si>
  <si>
    <t>O3:  Improve free-shipping threshold and order-incentive effectiveness</t>
  </si>
  <si>
    <t>Sophie Bauer</t>
  </si>
  <si>
    <t>KR3.1   Hold free-shipping-threshold qualification at or above 66.4% of orders</t>
  </si>
  <si>
    <t>≥ Threshold qualification</t>
  </si>
  <si>
    <t>KR3.2   Keep the average gap to the free-shipping threshold at or below $8.50</t>
  </si>
  <si>
    <t>≤ Gap-to-threshold</t>
  </si>
  <si>
    <t>KR3.3   Raise minimum-order-incentive conversion from 44% to 66%</t>
  </si>
  <si>
    <t>↑ Min-order incentive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</si>
</sst>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0.4795770801</v>
      </c>
      <c r="F5" s="2"/>
      <c r="G5" s="2"/>
      <c r="H5" s="3"/>
    </row>
    <row r="6" ht="4.5" customHeight="1"/>
    <row r="7" ht="20.25" customHeight="1">
      <c r="A7" s="8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0.5521645022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55.21645022</v>
      </c>
    </row>
    <row r="11" ht="18.0" customHeight="1">
      <c r="A11" s="20" t="s">
        <v>23</v>
      </c>
      <c r="B11" s="21" t="s">
        <v>20</v>
      </c>
      <c r="C11" s="22" t="s">
        <v>24</v>
      </c>
      <c r="D11" s="21" t="s">
        <v>25</v>
      </c>
      <c r="E11" s="23">
        <f>IF(H11="","",MAX(0,MIN(1,(H11-8)/(22-8))))</f>
        <v>0.6428571429</v>
      </c>
      <c r="F11" s="24" t="str">
        <f t="shared" si="1"/>
        <v>On Track</v>
      </c>
      <c r="G11" s="21">
        <v>18.0</v>
      </c>
      <c r="H11" s="21">
        <v>17.0</v>
      </c>
    </row>
    <row r="12" ht="18.0" customHeight="1">
      <c r="A12" s="26" t="s">
        <v>27</v>
      </c>
      <c r="B12" s="27" t="s">
        <v>20</v>
      </c>
      <c r="C12" s="28" t="s">
        <v>28</v>
      </c>
      <c r="D12" s="27" t="s">
        <v>29</v>
      </c>
      <c r="E12" s="29">
        <f>IF(H12="","",MAX(0,MIN(1,(H12-18)/(41-18))))</f>
        <v>0.4</v>
      </c>
      <c r="F12" s="30" t="str">
        <f t="shared" si="1"/>
        <v>At Risk</v>
      </c>
      <c r="G12" s="27">
        <v>34.0</v>
      </c>
      <c r="H12" s="27">
        <v>27.2</v>
      </c>
    </row>
    <row r="13" ht="18.0" customHeight="1">
      <c r="A13" s="20" t="s">
        <v>32</v>
      </c>
      <c r="B13" s="21" t="s">
        <v>20</v>
      </c>
      <c r="C13" s="22" t="s">
        <v>33</v>
      </c>
      <c r="D13" s="21" t="s">
        <v>34</v>
      </c>
      <c r="E13" s="23">
        <f>IF(H13="","",MAX(0,MIN(1,(H13-1.9)/(2.78-1.9))))</f>
        <v>0.6136363636</v>
      </c>
      <c r="F13" s="24" t="str">
        <f t="shared" si="1"/>
        <v>On Track</v>
      </c>
      <c r="G13" s="21">
        <v>2.5</v>
      </c>
      <c r="H13" s="21">
        <v>2.44</v>
      </c>
    </row>
    <row r="14" ht="19.5" customHeight="1">
      <c r="A14" s="12" t="s">
        <v>36</v>
      </c>
      <c r="B14" s="13" t="s">
        <v>20</v>
      </c>
      <c r="C14" s="14" t="s">
        <v>37</v>
      </c>
      <c r="D14" s="15"/>
      <c r="E14" s="16">
        <f>IFERROR(AVERAGE(E15,E16,E17),"")</f>
        <v>0.4199000714</v>
      </c>
      <c r="F14" s="17" t="str">
        <f t="shared" si="1"/>
        <v>At Risk</v>
      </c>
      <c r="G14" s="17">
        <v>100.0</v>
      </c>
      <c r="H14" s="18">
        <f>IFERROR(AVERAGE(E15,E16,E17)*100,"")</f>
        <v>41.99000714</v>
      </c>
    </row>
    <row r="15" ht="18.0" customHeight="1">
      <c r="A15" s="26" t="s">
        <v>40</v>
      </c>
      <c r="B15" s="27" t="s">
        <v>20</v>
      </c>
      <c r="C15" s="28" t="s">
        <v>37</v>
      </c>
      <c r="D15" s="27" t="s">
        <v>41</v>
      </c>
      <c r="E15" s="29">
        <f>IF(H15="","",MAX(0,MIN(1,(H15-3.2)/(7.87-3.2))))</f>
        <v>0.4197002141</v>
      </c>
      <c r="F15" s="30" t="str">
        <f t="shared" si="1"/>
        <v>At Risk</v>
      </c>
      <c r="G15" s="27">
        <v>6.5</v>
      </c>
      <c r="H15" s="27">
        <v>5.16</v>
      </c>
    </row>
    <row r="16" ht="18.0" customHeight="1">
      <c r="A16" s="20" t="s">
        <v>43</v>
      </c>
      <c r="B16" s="21" t="s">
        <v>20</v>
      </c>
      <c r="C16" s="22" t="s">
        <v>33</v>
      </c>
      <c r="D16" s="21" t="s">
        <v>45</v>
      </c>
      <c r="E16" s="23">
        <f>IF(H16="","",MAX(0,MIN(1,(H16-12)/(32-12))))</f>
        <v>0.22</v>
      </c>
      <c r="F16" s="24" t="str">
        <f t="shared" si="1"/>
        <v>In Trouble</v>
      </c>
      <c r="G16" s="21">
        <v>26.0</v>
      </c>
      <c r="H16" s="21">
        <v>16.4</v>
      </c>
    </row>
    <row r="17" ht="18.0" customHeight="1">
      <c r="A17" s="26" t="s">
        <v>47</v>
      </c>
      <c r="B17" s="27" t="s">
        <v>20</v>
      </c>
      <c r="C17" s="28" t="s">
        <v>28</v>
      </c>
      <c r="D17" s="27" t="s">
        <v>48</v>
      </c>
      <c r="E17" s="29">
        <f>IF(H17="","",MAX(0,MIN(1,(H17-20)/(35-20))))</f>
        <v>0.62</v>
      </c>
      <c r="F17" s="30" t="str">
        <f t="shared" si="1"/>
        <v>On Track</v>
      </c>
      <c r="G17" s="27">
        <v>31.0</v>
      </c>
      <c r="H17" s="27">
        <v>29.3</v>
      </c>
    </row>
    <row r="18" ht="19.5" customHeight="1">
      <c r="A18" s="12" t="s">
        <v>50</v>
      </c>
      <c r="B18" s="13" t="s">
        <v>20</v>
      </c>
      <c r="C18" s="14" t="s">
        <v>51</v>
      </c>
      <c r="D18" s="15"/>
      <c r="E18" s="16">
        <f>IFERROR(AVERAGE(E19,E20,E21),"")</f>
        <v>0.4666666667</v>
      </c>
      <c r="F18" s="17" t="str">
        <f t="shared" si="1"/>
        <v>At Risk</v>
      </c>
      <c r="G18" s="17">
        <v>100.0</v>
      </c>
      <c r="H18" s="18">
        <f>IFERROR(AVERAGE(E19,E20,E21)*100,"")</f>
        <v>46.66666667</v>
      </c>
    </row>
    <row r="19" ht="18.0" customHeight="1">
      <c r="A19" s="20" t="s">
        <v>52</v>
      </c>
      <c r="B19" s="21" t="s">
        <v>20</v>
      </c>
      <c r="C19" s="22" t="s">
        <v>51</v>
      </c>
      <c r="D19" s="21" t="s">
        <v>53</v>
      </c>
      <c r="E19" s="23">
        <f>IF(H19="","",MAX(0,MIN(1,H19/66.4)))</f>
        <v>1</v>
      </c>
      <c r="F19" s="24" t="str">
        <f t="shared" si="1"/>
        <v>Completed</v>
      </c>
      <c r="G19" s="21">
        <v>60.0</v>
      </c>
      <c r="H19" s="21">
        <v>66.4</v>
      </c>
    </row>
    <row r="20" ht="18.0" customHeight="1">
      <c r="A20" s="26" t="s">
        <v>54</v>
      </c>
      <c r="B20" s="27" t="s">
        <v>20</v>
      </c>
      <c r="C20" s="28" t="s">
        <v>51</v>
      </c>
      <c r="D20" s="27" t="s">
        <v>55</v>
      </c>
      <c r="E20" s="29">
        <f>IF(H20="","",IF(H20&lt;=0,1,MIN(1,8.5/H20)))</f>
        <v>0.4</v>
      </c>
      <c r="F20" s="30" t="str">
        <f t="shared" si="1"/>
        <v>At Risk</v>
      </c>
      <c r="G20" s="27">
        <v>12.0</v>
      </c>
      <c r="H20" s="27">
        <v>21.25</v>
      </c>
    </row>
    <row r="21" ht="18.0" customHeight="1">
      <c r="A21" s="20" t="s">
        <v>56</v>
      </c>
      <c r="B21" s="21" t="s">
        <v>20</v>
      </c>
      <c r="C21" s="22" t="s">
        <v>21</v>
      </c>
      <c r="D21" s="21" t="s">
        <v>57</v>
      </c>
      <c r="E21" s="23">
        <f>IF(H21="","",MAX(0,MIN(1,(H21-44)/(66-44))))</f>
        <v>0</v>
      </c>
      <c r="F21" s="24" t="str">
        <f t="shared" si="1"/>
        <v>Not Started</v>
      </c>
      <c r="G21" s="21">
        <v>60.0</v>
      </c>
      <c r="H21" s="21">
        <v>44.0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26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19" t="s">
        <v>30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31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35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19" t="s">
        <v>38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39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42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44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46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19" t="s">
        <v>49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2026-09-23T06:47:40Z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