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VWp77WiFjFFdNSqjBBPjEV87dxPQVvOJAWF3xsBZxmI="/>
    </ext>
  </extLst>
</workbook>
</file>

<file path=xl/sharedStrings.xml><?xml version="1.0" encoding="utf-8"?>
<sst xmlns="http://schemas.openxmlformats.org/spreadsheetml/2006/main" count="86" uniqueCount="60">
  <si>
    <t>Cart Abandonment OKR Tracker</t>
  </si>
  <si>
    <t>Editable OKR Template  ·  profit.co  ·  Retail  ·  Marketing  ·  E-commerce</t>
  </si>
  <si>
    <t>Company:</t>
  </si>
  <si>
    <t>Department:</t>
  </si>
  <si>
    <t>Department:  Marketing · E-commerce</t>
  </si>
  <si>
    <t>Quarter:  Q3 2026</t>
  </si>
  <si>
    <t>Quarter:</t>
  </si>
  <si>
    <t>Overall OKR Score (auto-calculated)</t>
  </si>
  <si>
    <t xml:space="preserve">"Pre-filled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                                                        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</si>
  <si>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</si>
  <si>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</si>
  <si>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</si>
  <si>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</si>
  <si>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</si>
  <si>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</si>
  <si>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</si>
  <si>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</si>
  <si>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</si>
  <si>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Recover lost revenue from abandoned carts through re-engagement</t>
  </si>
  <si>
    <t xml:space="preserve">O1:  </t>
  </si>
  <si>
    <t>Q3-2026</t>
  </si>
  <si>
    <t>Hannah Weiss</t>
  </si>
  <si>
    <t>KR1.1</t>
  </si>
  <si>
    <t>KR1.1   Grow recovered abandoned-cart revenue from $0 to $180K per month</t>
  </si>
  <si>
    <t>↑ Recovered revenue</t>
  </si>
  <si>
    <t>KR1.2</t>
  </si>
  <si>
    <t>KR1.2   Raise cart-recovery email/SMS click-through rate from 9% to 23%</t>
  </si>
  <si>
    <t>Tara Singh</t>
  </si>
  <si>
    <t>↑ Recovery CTR</t>
  </si>
  <si>
    <t>KR1.3</t>
  </si>
  <si>
    <t xml:space="preserve">O2:  </t>
  </si>
  <si>
    <t>KR1.3   Reduce the recovery-flow send-to-purchase window from 48 to 22 hours</t>
  </si>
  <si>
    <t>↓ Send-to-purchase window</t>
  </si>
  <si>
    <t>KR2.1</t>
  </si>
  <si>
    <t>O2:  Eliminate checkout friction that causes drop-off before payment</t>
  </si>
  <si>
    <t>Grace Lim</t>
  </si>
  <si>
    <t>KR2.2</t>
  </si>
  <si>
    <t>KR2.1   Keep checkout page load time at or below 2.0 seconds</t>
  </si>
  <si>
    <t>Victor Lindqvist</t>
  </si>
  <si>
    <t>≤ Checkout load time</t>
  </si>
  <si>
    <t>KR2.3</t>
  </si>
  <si>
    <t xml:space="preserve">O3:  </t>
  </si>
  <si>
    <t>KR2.2   Keep the payment-error rate at or below 2.5% of transactions</t>
  </si>
  <si>
    <t>Sanjay Rao</t>
  </si>
  <si>
    <t>≤ Payment-error rate</t>
  </si>
  <si>
    <t>KR3.1</t>
  </si>
  <si>
    <t>KR2.3   Reduce the number of checkout steps from 5 to 3</t>
  </si>
  <si>
    <t>↓ Checkout steps</t>
  </si>
  <si>
    <t>KR3.2</t>
  </si>
  <si>
    <t>KR3.3</t>
  </si>
  <si>
    <t>O3:  Improve product page and cart experience to drive checkout</t>
  </si>
  <si>
    <t>Sophie Bauer</t>
  </si>
  <si>
    <t>KR3.1   Raise the checkout-initiation rate from 8.2% to 12%</t>
  </si>
  <si>
    <t>Marcus Lee</t>
  </si>
  <si>
    <t>↑ Checkout-initiation</t>
  </si>
  <si>
    <t>KR3.2   Raise the add-to-cart rate from 34% to 50%</t>
  </si>
  <si>
    <t>Alicia Fenn</t>
  </si>
  <si>
    <t>↑ Add-to-cart rate</t>
  </si>
  <si>
    <t>KR3.3   Reduce the overall cart abandonment rate from 71% to 52%</t>
  </si>
  <si>
    <t>↓ Cart abandonment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</si>
</sst>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7C3AED"/>
      <name val="Arial"/>
    </font>
    <font/>
    <font>
      <sz val="9.0"/>
      <color rgb="FF8B5C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7C3AED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7C3AED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7C3AED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5F3FF"/>
        <bgColor rgb="FFF5F3FF"/>
      </patternFill>
    </fill>
    <fill>
      <patternFill patternType="solid">
        <fgColor rgb="FFF8FAFC"/>
        <bgColor rgb="FFF8FAFC"/>
      </patternFill>
    </fill>
    <fill>
      <patternFill patternType="solid">
        <fgColor rgb="FFDDD6FE"/>
        <bgColor rgb="FFDDD6FE"/>
      </patternFill>
    </fill>
    <fill>
      <patternFill patternType="solid">
        <fgColor rgb="FFEDE9FE"/>
        <bgColor rgb="FFEDE9FE"/>
      </patternFill>
    </fill>
    <fill>
      <patternFill patternType="solid">
        <fgColor rgb="FF4C1D95"/>
        <bgColor rgb="FF4C1D95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shrinkToFit="0" wrapText="1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5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4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0.4779186217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20</v>
      </c>
      <c r="C10" s="14" t="s">
        <v>21</v>
      </c>
      <c r="D10" s="15"/>
      <c r="E10" s="16">
        <f>IFERROR(AVERAGE(E11,E12,E13),"")</f>
        <v>0.545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54.5</v>
      </c>
    </row>
    <row r="11" ht="18.0" customHeight="1">
      <c r="A11" s="20" t="s">
        <v>23</v>
      </c>
      <c r="B11" s="21" t="s">
        <v>20</v>
      </c>
      <c r="C11" s="22" t="s">
        <v>21</v>
      </c>
      <c r="D11" s="21" t="s">
        <v>24</v>
      </c>
      <c r="E11" s="23">
        <f>IF(H11="","",MAX(0,MIN(1,(H11-0)/(180-0))))</f>
        <v>0.42</v>
      </c>
      <c r="F11" s="24" t="str">
        <f t="shared" si="1"/>
        <v>At Risk</v>
      </c>
      <c r="G11" s="21">
        <v>150.0</v>
      </c>
      <c r="H11" s="21">
        <v>75.6</v>
      </c>
    </row>
    <row r="12" ht="18.0" customHeight="1">
      <c r="A12" s="26" t="s">
        <v>26</v>
      </c>
      <c r="B12" s="27" t="s">
        <v>20</v>
      </c>
      <c r="C12" s="28" t="s">
        <v>27</v>
      </c>
      <c r="D12" s="27" t="s">
        <v>28</v>
      </c>
      <c r="E12" s="29">
        <f>IF(H12="","",MAX(0,MIN(1,(H12-9)/(23-9))))</f>
        <v>0.61</v>
      </c>
      <c r="F12" s="30" t="str">
        <f t="shared" si="1"/>
        <v>On Track</v>
      </c>
      <c r="G12" s="27">
        <v>20.0</v>
      </c>
      <c r="H12" s="27">
        <v>17.54</v>
      </c>
    </row>
    <row r="13" ht="18.0" customHeight="1">
      <c r="A13" s="20" t="s">
        <v>31</v>
      </c>
      <c r="B13" s="21" t="s">
        <v>20</v>
      </c>
      <c r="C13" s="22" t="s">
        <v>21</v>
      </c>
      <c r="D13" s="21" t="s">
        <v>32</v>
      </c>
      <c r="E13" s="23">
        <f>IF(H13="","",MAX(0,MIN(1,(48-H13)/(48-22))))</f>
        <v>0.605</v>
      </c>
      <c r="F13" s="24" t="str">
        <f t="shared" si="1"/>
        <v>On Track</v>
      </c>
      <c r="G13" s="21">
        <v>30.0</v>
      </c>
      <c r="H13" s="21">
        <v>32.27</v>
      </c>
    </row>
    <row r="14" ht="19.5" customHeight="1">
      <c r="A14" s="12" t="s">
        <v>34</v>
      </c>
      <c r="B14" s="13" t="s">
        <v>20</v>
      </c>
      <c r="C14" s="14" t="s">
        <v>35</v>
      </c>
      <c r="D14" s="15"/>
      <c r="E14" s="16">
        <f>IFERROR(AVERAGE(E15,E16,E17),"")</f>
        <v>0.6185804264</v>
      </c>
      <c r="F14" s="17" t="str">
        <f t="shared" si="1"/>
        <v>On Track</v>
      </c>
      <c r="G14" s="17">
        <v>100.0</v>
      </c>
      <c r="H14" s="18">
        <f>IFERROR(AVERAGE(E15,E16,E17)*100,"")</f>
        <v>61.85804264</v>
      </c>
    </row>
    <row r="15" ht="18.0" customHeight="1">
      <c r="A15" s="26" t="s">
        <v>37</v>
      </c>
      <c r="B15" s="27" t="s">
        <v>20</v>
      </c>
      <c r="C15" s="28" t="s">
        <v>38</v>
      </c>
      <c r="D15" s="27" t="s">
        <v>39</v>
      </c>
      <c r="E15" s="29">
        <f>IF(H15="","",IF(H15&lt;=0,1,MIN(1,2/H15)))</f>
        <v>0.4651162791</v>
      </c>
      <c r="F15" s="30" t="str">
        <f t="shared" si="1"/>
        <v>At Risk</v>
      </c>
      <c r="G15" s="27">
        <v>2.6</v>
      </c>
      <c r="H15" s="27">
        <v>4.3</v>
      </c>
    </row>
    <row r="16" ht="18.0" customHeight="1">
      <c r="A16" s="20" t="s">
        <v>42</v>
      </c>
      <c r="B16" s="21" t="s">
        <v>20</v>
      </c>
      <c r="C16" s="22" t="s">
        <v>43</v>
      </c>
      <c r="D16" s="21" t="s">
        <v>44</v>
      </c>
      <c r="E16" s="23">
        <f>IF(H16="","",IF(H16&lt;=0,1,MIN(1,2.5/H16)))</f>
        <v>0.390625</v>
      </c>
      <c r="F16" s="24" t="str">
        <f t="shared" si="1"/>
        <v>At Risk</v>
      </c>
      <c r="G16" s="21">
        <v>3.2</v>
      </c>
      <c r="H16" s="21">
        <v>6.4</v>
      </c>
    </row>
    <row r="17" ht="18.0" customHeight="1">
      <c r="A17" s="26" t="s">
        <v>46</v>
      </c>
      <c r="B17" s="27" t="s">
        <v>20</v>
      </c>
      <c r="C17" s="28" t="s">
        <v>35</v>
      </c>
      <c r="D17" s="27" t="s">
        <v>47</v>
      </c>
      <c r="E17" s="29">
        <f>IF(H17="","",MAX(0,MIN(1,(5-H17)/(5-3))))</f>
        <v>1</v>
      </c>
      <c r="F17" s="30" t="str">
        <f t="shared" si="1"/>
        <v>Completed</v>
      </c>
      <c r="G17" s="27">
        <v>4.0</v>
      </c>
      <c r="H17" s="27">
        <v>3.0</v>
      </c>
    </row>
    <row r="18" ht="19.5" customHeight="1">
      <c r="A18" s="12" t="s">
        <v>50</v>
      </c>
      <c r="B18" s="13" t="s">
        <v>20</v>
      </c>
      <c r="C18" s="14" t="s">
        <v>51</v>
      </c>
      <c r="D18" s="15"/>
      <c r="E18" s="16">
        <f>IFERROR(AVERAGE(E19,E20,E21),"")</f>
        <v>0.2701754386</v>
      </c>
      <c r="F18" s="17" t="str">
        <f t="shared" si="1"/>
        <v>In Trouble</v>
      </c>
      <c r="G18" s="17">
        <v>100.0</v>
      </c>
      <c r="H18" s="18">
        <f>IFERROR(AVERAGE(E19,E20,E21)*100,"")</f>
        <v>27.01754386</v>
      </c>
    </row>
    <row r="19" ht="18.0" customHeight="1">
      <c r="A19" s="20" t="s">
        <v>52</v>
      </c>
      <c r="B19" s="21" t="s">
        <v>20</v>
      </c>
      <c r="C19" s="22" t="s">
        <v>53</v>
      </c>
      <c r="D19" s="21" t="s">
        <v>54</v>
      </c>
      <c r="E19" s="23">
        <f>IF(H19="","",MAX(0,MIN(1,(H19-8.2)/(12-8.2))))</f>
        <v>0.6105263158</v>
      </c>
      <c r="F19" s="24" t="str">
        <f t="shared" si="1"/>
        <v>On Track</v>
      </c>
      <c r="G19" s="21">
        <v>11.0</v>
      </c>
      <c r="H19" s="21">
        <v>10.52</v>
      </c>
    </row>
    <row r="20" ht="18.0" customHeight="1">
      <c r="A20" s="26" t="s">
        <v>55</v>
      </c>
      <c r="B20" s="27" t="s">
        <v>20</v>
      </c>
      <c r="C20" s="28" t="s">
        <v>56</v>
      </c>
      <c r="D20" s="27" t="s">
        <v>57</v>
      </c>
      <c r="E20" s="29">
        <f>IF(H20="","",MAX(0,MIN(1,(H20-34)/(50-34))))</f>
        <v>0</v>
      </c>
      <c r="F20" s="30" t="str">
        <f t="shared" si="1"/>
        <v>Not Started</v>
      </c>
      <c r="G20" s="27">
        <v>46.0</v>
      </c>
      <c r="H20" s="27">
        <v>34.0</v>
      </c>
    </row>
    <row r="21" ht="18.0" customHeight="1">
      <c r="A21" s="20" t="s">
        <v>58</v>
      </c>
      <c r="B21" s="21" t="s">
        <v>20</v>
      </c>
      <c r="C21" s="22" t="s">
        <v>51</v>
      </c>
      <c r="D21" s="21" t="s">
        <v>59</v>
      </c>
      <c r="E21" s="23">
        <f>IF(H21="","",MAX(0,MIN(1,(71-H21)/(71-52))))</f>
        <v>0.2</v>
      </c>
      <c r="F21" s="24" t="str">
        <f t="shared" si="1"/>
        <v>In Trouble</v>
      </c>
      <c r="G21" s="21">
        <v>60.0</v>
      </c>
      <c r="H21" s="21">
        <v>67.2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5" t="s">
        <v>25</v>
      </c>
      <c r="B12" s="27"/>
      <c r="C12" s="28"/>
      <c r="D12" s="27"/>
      <c r="E12" s="29" t="str">
        <f t="shared" si="2"/>
        <v/>
      </c>
      <c r="F12" s="30" t="str">
        <f t="shared" si="1"/>
        <v/>
      </c>
      <c r="G12" s="27"/>
      <c r="H12" s="27"/>
    </row>
    <row r="13" ht="18.0" customHeight="1">
      <c r="A13" s="19" t="s">
        <v>29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33</v>
      </c>
      <c r="B15" s="27"/>
      <c r="C15" s="28"/>
      <c r="D15" s="27"/>
      <c r="E15" s="29" t="str">
        <f t="shared" ref="E15:E17" si="3">IF(OR(G15="",H15=""),"",MAX(0,MIN(1,H15/G15)))</f>
        <v/>
      </c>
      <c r="F15" s="30" t="str">
        <f t="shared" si="1"/>
        <v/>
      </c>
      <c r="G15" s="27"/>
      <c r="H15" s="27"/>
    </row>
    <row r="16" ht="18.0" customHeight="1">
      <c r="A16" s="19" t="s">
        <v>36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5" t="s">
        <v>40</v>
      </c>
      <c r="B17" s="27"/>
      <c r="C17" s="28"/>
      <c r="D17" s="27"/>
      <c r="E17" s="29" t="str">
        <f t="shared" si="3"/>
        <v/>
      </c>
      <c r="F17" s="30" t="str">
        <f t="shared" si="1"/>
        <v/>
      </c>
      <c r="G17" s="27"/>
      <c r="H17" s="27"/>
    </row>
    <row r="18" ht="19.5" customHeight="1">
      <c r="A18" s="12" t="s">
        <v>41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45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5" t="s">
        <v>48</v>
      </c>
      <c r="B20" s="27"/>
      <c r="C20" s="28"/>
      <c r="D20" s="27"/>
      <c r="E20" s="29" t="str">
        <f t="shared" si="4"/>
        <v/>
      </c>
      <c r="F20" s="30" t="str">
        <f t="shared" si="1"/>
        <v/>
      </c>
      <c r="G20" s="27"/>
      <c r="H20" s="27"/>
    </row>
    <row r="21" ht="18.0" customHeight="1">
      <c r="A21" s="19" t="s">
        <v>49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2026-09-23T09:30:00Z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