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yOwm3e7JanOvYYK3AXLx0ZkiXZIpBUXTw9iLQOx90dk="/>
    </ext>
  </extLst>
</workbook>
</file>

<file path=xl/sharedStrings.xml><?xml version="1.0" encoding="utf-8"?>
<sst xmlns="http://schemas.openxmlformats.org/spreadsheetml/2006/main" count="86" uniqueCount="58">
  <si>
    <t>Email Revenue OKR Tracker</t>
  </si>
  <si>
    <t>Editable OKR Template  ·  profit.co  ·  Retail  ·  Marketing  ·  E-commerce</t>
  </si>
  <si>
    <t>Company:</t>
  </si>
  <si>
    <t>Department:  Marketing · E-commerce</t>
  </si>
  <si>
    <t>Department:</t>
  </si>
  <si>
    <t>Quarter:  Q3 2026</t>
  </si>
  <si>
    <t>Quarter: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</si>
  <si>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</si>
  <si>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</si>
  <si>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</si>
  <si>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</si>
  <si>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</si>
  <si>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</si>
  <si>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</si>
  <si>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</si>
  <si>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</si>
  <si>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</si>
  <si>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</si>
  <si>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</si>
  <si>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Grow email subscriber list quality and campaign reach</t>
  </si>
  <si>
    <t>Q3-2026</t>
  </si>
  <si>
    <t>Hannah Weiss</t>
  </si>
  <si>
    <t>KR1.1   Grow engaged subscribers from 142K to 210K</t>
  </si>
  <si>
    <t>KR1.1</t>
  </si>
  <si>
    <t>↑ Engaged subscribers</t>
  </si>
  <si>
    <t>KR1.2   Raise the average campaign open rate from 58% to 93%</t>
  </si>
  <si>
    <t>KR1.2</t>
  </si>
  <si>
    <t>Diego Morales</t>
  </si>
  <si>
    <t>↑ Open rate</t>
  </si>
  <si>
    <t>KR1.3</t>
  </si>
  <si>
    <t xml:space="preserve">O2:  </t>
  </si>
  <si>
    <t>KR1.3   Keep the combined unsubscribe-and-spam rate at or below 4 per 10K sends</t>
  </si>
  <si>
    <t>Fatima Noor</t>
  </si>
  <si>
    <t>≤ Unsub + spam rate</t>
  </si>
  <si>
    <t>O2:  Drive revenue through automated email flows and lifecycle sequences</t>
  </si>
  <si>
    <t>KR2.1</t>
  </si>
  <si>
    <t>Chris Whitman</t>
  </si>
  <si>
    <t>KR2.2</t>
  </si>
  <si>
    <t>KR2.1   Grow automated-flow revenue from $0.9M to $3.6M per quarter</t>
  </si>
  <si>
    <t>↑ Automated-flow revenue</t>
  </si>
  <si>
    <t>KR2.3</t>
  </si>
  <si>
    <t xml:space="preserve">O3:  </t>
  </si>
  <si>
    <t>KR2.2   Raise automated flows share of total email revenue from 20% to 48%</t>
  </si>
  <si>
    <t>Nadia Petrov</t>
  </si>
  <si>
    <t>↑ Flow revenue share</t>
  </si>
  <si>
    <t>KR2.3   Grow the number of active lifecycle flows from 3 to 8</t>
  </si>
  <si>
    <t>↑ Active lifecycle flows</t>
  </si>
  <si>
    <t>KR3.1</t>
  </si>
  <si>
    <t>O3:  Improve email click-through rate and revenue per email sent</t>
  </si>
  <si>
    <t>Leon Park</t>
  </si>
  <si>
    <t>KR3.2</t>
  </si>
  <si>
    <t>KR3.3</t>
  </si>
  <si>
    <t>KR3.1   Raise the average click-through rate from 2.1% to 5.2%</t>
  </si>
  <si>
    <t>↑ Click-through rate</t>
  </si>
  <si>
    <t>KR3.2   Grow revenue per email sent from $0.11 to $0.18</t>
  </si>
  <si>
    <t>↑ Revenue per email</t>
  </si>
  <si>
    <t>KR3.3   Raise the average click-to-open rate from 38% to 71%</t>
  </si>
  <si>
    <t>↑ Click-to-open rate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</si>
</sst>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0.4722222222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0.67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67</v>
      </c>
    </row>
    <row r="11" ht="18.0" customHeight="1">
      <c r="A11" s="19" t="s">
        <v>22</v>
      </c>
      <c r="B11" s="21" t="s">
        <v>20</v>
      </c>
      <c r="C11" s="22" t="s">
        <v>21</v>
      </c>
      <c r="D11" s="21" t="s">
        <v>24</v>
      </c>
      <c r="E11" s="23">
        <f>IF(H11="","",MAX(0,MIN(1,(H11-142)/(210-142))))</f>
        <v>0.61</v>
      </c>
      <c r="F11" s="24" t="str">
        <f t="shared" si="1"/>
        <v>On Track</v>
      </c>
      <c r="G11" s="21">
        <v>200.0</v>
      </c>
      <c r="H11" s="21">
        <v>183.48</v>
      </c>
    </row>
    <row r="12" ht="18.0" customHeight="1">
      <c r="A12" s="26" t="s">
        <v>25</v>
      </c>
      <c r="B12" s="27" t="s">
        <v>20</v>
      </c>
      <c r="C12" s="28" t="s">
        <v>27</v>
      </c>
      <c r="D12" s="27" t="s">
        <v>28</v>
      </c>
      <c r="E12" s="29">
        <f>IF(H12="","",MAX(0,MIN(1,(H12-58)/(93-58))))</f>
        <v>0.4</v>
      </c>
      <c r="F12" s="30" t="str">
        <f t="shared" si="1"/>
        <v>At Risk</v>
      </c>
      <c r="G12" s="27">
        <v>85.0</v>
      </c>
      <c r="H12" s="27">
        <v>72.0</v>
      </c>
    </row>
    <row r="13" ht="18.0" customHeight="1">
      <c r="A13" s="19" t="s">
        <v>31</v>
      </c>
      <c r="B13" s="21" t="s">
        <v>20</v>
      </c>
      <c r="C13" s="22" t="s">
        <v>32</v>
      </c>
      <c r="D13" s="21" t="s">
        <v>33</v>
      </c>
      <c r="E13" s="23">
        <f>IF(H13="","",IF(H13&lt;=0,1,MIN(1,4/H13)))</f>
        <v>1</v>
      </c>
      <c r="F13" s="24" t="str">
        <f t="shared" si="1"/>
        <v>Completed</v>
      </c>
      <c r="G13" s="21">
        <v>6.0</v>
      </c>
      <c r="H13" s="21">
        <v>4.0</v>
      </c>
    </row>
    <row r="14" ht="19.5" customHeight="1">
      <c r="A14" s="12" t="s">
        <v>34</v>
      </c>
      <c r="B14" s="13" t="s">
        <v>20</v>
      </c>
      <c r="C14" s="14" t="s">
        <v>36</v>
      </c>
      <c r="D14" s="15"/>
      <c r="E14" s="16">
        <f>IFERROR(AVERAGE(E15,E16,E17),"")</f>
        <v>0.41</v>
      </c>
      <c r="F14" s="17" t="str">
        <f t="shared" si="1"/>
        <v>At Risk</v>
      </c>
      <c r="G14" s="17">
        <v>100.0</v>
      </c>
      <c r="H14" s="18">
        <f>IFERROR(AVERAGE(E15,E16,E17)*100,"")</f>
        <v>41</v>
      </c>
    </row>
    <row r="15" ht="18.0" customHeight="1">
      <c r="A15" s="26" t="s">
        <v>38</v>
      </c>
      <c r="B15" s="27" t="s">
        <v>20</v>
      </c>
      <c r="C15" s="28" t="s">
        <v>36</v>
      </c>
      <c r="D15" s="27" t="s">
        <v>39</v>
      </c>
      <c r="E15" s="29">
        <f>IF(H15="","",MAX(0,MIN(1,(H15-0.9)/(3.6-0.9))))</f>
        <v>0.4</v>
      </c>
      <c r="F15" s="30" t="str">
        <f t="shared" si="1"/>
        <v>At Risk</v>
      </c>
      <c r="G15" s="27">
        <v>3.2</v>
      </c>
      <c r="H15" s="27">
        <v>1.98</v>
      </c>
    </row>
    <row r="16" ht="18.0" customHeight="1">
      <c r="A16" s="19" t="s">
        <v>42</v>
      </c>
      <c r="B16" s="21" t="s">
        <v>20</v>
      </c>
      <c r="C16" s="22" t="s">
        <v>43</v>
      </c>
      <c r="D16" s="21" t="s">
        <v>44</v>
      </c>
      <c r="E16" s="23">
        <f>IF(H16="","",MAX(0,MIN(1,(H16-20)/(48-20))))</f>
        <v>0.22</v>
      </c>
      <c r="F16" s="24" t="str">
        <f t="shared" si="1"/>
        <v>In Trouble</v>
      </c>
      <c r="G16" s="21">
        <v>42.0</v>
      </c>
      <c r="H16" s="21">
        <v>26.16</v>
      </c>
    </row>
    <row r="17" ht="18.0" customHeight="1">
      <c r="A17" s="26" t="s">
        <v>45</v>
      </c>
      <c r="B17" s="27" t="s">
        <v>20</v>
      </c>
      <c r="C17" s="28" t="s">
        <v>43</v>
      </c>
      <c r="D17" s="27" t="s">
        <v>46</v>
      </c>
      <c r="E17" s="29">
        <f>IF(H17="","",MAX(0,MIN(1,(H17-3)/(8-3))))</f>
        <v>0.61</v>
      </c>
      <c r="F17" s="30" t="str">
        <f t="shared" si="1"/>
        <v>On Track</v>
      </c>
      <c r="G17" s="27">
        <v>7.0</v>
      </c>
      <c r="H17" s="27">
        <v>6.05</v>
      </c>
    </row>
    <row r="18" ht="19.5" customHeight="1">
      <c r="A18" s="12" t="s">
        <v>48</v>
      </c>
      <c r="B18" s="13" t="s">
        <v>20</v>
      </c>
      <c r="C18" s="14" t="s">
        <v>49</v>
      </c>
      <c r="D18" s="15"/>
      <c r="E18" s="16">
        <f>IFERROR(AVERAGE(E19,E20,E21),"")</f>
        <v>0.3366666667</v>
      </c>
      <c r="F18" s="17" t="str">
        <f t="shared" si="1"/>
        <v>At Risk</v>
      </c>
      <c r="G18" s="17">
        <v>100.0</v>
      </c>
      <c r="H18" s="18">
        <f>IFERROR(AVERAGE(E19,E20,E21)*100,"")</f>
        <v>33.66666667</v>
      </c>
    </row>
    <row r="19" ht="18.0" customHeight="1">
      <c r="A19" s="19" t="s">
        <v>52</v>
      </c>
      <c r="B19" s="21" t="s">
        <v>20</v>
      </c>
      <c r="C19" s="22" t="s">
        <v>27</v>
      </c>
      <c r="D19" s="21" t="s">
        <v>53</v>
      </c>
      <c r="E19" s="23">
        <f>IF(H19="","",MAX(0,MIN(1,(H19-2.1)/(5.2-2.1))))</f>
        <v>0.61</v>
      </c>
      <c r="F19" s="24" t="str">
        <f t="shared" si="1"/>
        <v>On Track</v>
      </c>
      <c r="G19" s="21">
        <v>4.8</v>
      </c>
      <c r="H19" s="21">
        <v>3.991</v>
      </c>
    </row>
    <row r="20" ht="18.0" customHeight="1">
      <c r="A20" s="26" t="s">
        <v>54</v>
      </c>
      <c r="B20" s="27" t="s">
        <v>20</v>
      </c>
      <c r="C20" s="28" t="s">
        <v>49</v>
      </c>
      <c r="D20" s="27" t="s">
        <v>55</v>
      </c>
      <c r="E20" s="29">
        <f>IF(H20="","",MAX(0,MIN(1,(H20-0.11)/(0.18-0.11))))</f>
        <v>0.4</v>
      </c>
      <c r="F20" s="30" t="str">
        <f t="shared" si="1"/>
        <v>At Risk</v>
      </c>
      <c r="G20" s="27">
        <v>0.16</v>
      </c>
      <c r="H20" s="27">
        <v>0.138</v>
      </c>
    </row>
    <row r="21" ht="18.0" customHeight="1">
      <c r="A21" s="19" t="s">
        <v>56</v>
      </c>
      <c r="B21" s="21" t="s">
        <v>20</v>
      </c>
      <c r="C21" s="22" t="s">
        <v>49</v>
      </c>
      <c r="D21" s="21" t="s">
        <v>57</v>
      </c>
      <c r="E21" s="23">
        <f>IF(H21="","",MAX(0,MIN(1,(H21-38)/(71-38))))</f>
        <v>0</v>
      </c>
      <c r="F21" s="24" t="str">
        <f t="shared" si="1"/>
        <v>Not Started</v>
      </c>
      <c r="G21" s="21">
        <v>64.0</v>
      </c>
      <c r="H21" s="21">
        <v>38.0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0" t="s">
        <v>23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26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20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35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20" t="s">
        <v>37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40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41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0" t="s">
        <v>47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50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20" t="s">
        <v>51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2026-09-23T07:04:06Z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