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Bd3PfjvpRY6q9Tw2lknv/h+sAR2yMYgU8cHbMPdWr6M="/>
    </ext>
  </extLst>
</workbook>
</file>

<file path=xl/sharedStrings.xml><?xml version="1.0" encoding="utf-8"?>
<sst xmlns="http://schemas.openxmlformats.org/spreadsheetml/2006/main" count="86" uniqueCount="56">
  <si>
    <t>Seasonal Planning OKR Tracker</t>
  </si>
  <si>
    <t>Editable OKR Template  ·  profit.co  ·  Retail  ·  Operations  ·  Supply Chain</t>
  </si>
  <si>
    <t>Company:</t>
  </si>
  <si>
    <t>Department:</t>
  </si>
  <si>
    <t>Quarter:</t>
  </si>
  <si>
    <t>Department:  Operations · Supply Chain</t>
  </si>
  <si>
    <t>Overall OKR Score (auto-calculated)</t>
  </si>
  <si>
    <t>Quarter:  Q3 2026</t>
  </si>
  <si>
    <t xml:space="preserve">"Pre-filled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"                                                        </t>
  </si>
  <si>
    <t>ℹ  Enter your objective text in the O1/O2/O3 rows. Fill in each KR row with Name, Owner, Type, Plan, and Actual —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</si>
  <si>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</si>
  <si>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</si>
  <si>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</si>
  <si>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</si>
  <si>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</si>
  <si>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</si>
  <si>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</si>
  <si>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</si>
  <si>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</si>
  <si>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Improve seasonal range readiness and pre-season buy accuracy</t>
  </si>
  <si>
    <t>Q3-2026</t>
  </si>
  <si>
    <t>Helen Carver</t>
  </si>
  <si>
    <t>KR1.1   Hold seasonal range readiness at or above 96% before season lock</t>
  </si>
  <si>
    <t>KR1.1</t>
  </si>
  <si>
    <t>≥ Seasonal range readiness</t>
  </si>
  <si>
    <t>KR1.2</t>
  </si>
  <si>
    <t>KR1.2   Keep the pre-season buy forecast-error band at or below 8%</t>
  </si>
  <si>
    <t>Paul Weber</t>
  </si>
  <si>
    <t>≤ Pre-season buy accuracy</t>
  </si>
  <si>
    <t>KR1.3</t>
  </si>
  <si>
    <t xml:space="preserve">O2:  </t>
  </si>
  <si>
    <t>KR1.3   Raise share of ranges finalised before season-lock from 60% to 100%</t>
  </si>
  <si>
    <t>Nina Sorensen</t>
  </si>
  <si>
    <t>↑ Ranges finalised</t>
  </si>
  <si>
    <t>KR2.1</t>
  </si>
  <si>
    <t>O2:  Optimise peak-period stock cover and in-season sell-through</t>
  </si>
  <si>
    <t>KR2.2</t>
  </si>
  <si>
    <t>KR2.3</t>
  </si>
  <si>
    <t>KR2.1   Raise share of peak SKUs at target stock cover from 68% to 100%</t>
  </si>
  <si>
    <t xml:space="preserve">O3:  </t>
  </si>
  <si>
    <t>↑ Peak SKUs at target cover</t>
  </si>
  <si>
    <t>KR2.2   Raise in-season sell-through at peak from 52% to 94%</t>
  </si>
  <si>
    <t>KR3.1</t>
  </si>
  <si>
    <t>↑ Peak sell-through</t>
  </si>
  <si>
    <t>KR3.2</t>
  </si>
  <si>
    <t>KR2.3   Keep the in-season reforecast-error band at or below 10%</t>
  </si>
  <si>
    <t>≤ Reforecast accuracy</t>
  </si>
  <si>
    <t>KR3.3</t>
  </si>
  <si>
    <t>O3:  Reduce end-of-season residual stock and improve peak readiness</t>
  </si>
  <si>
    <t>KR3.1   Keep end-of-season residual stock at or below 8% of seasonal buy</t>
  </si>
  <si>
    <t>≤ End-of-season residual</t>
  </si>
  <si>
    <t>KR3.2   Reduce average markdown depth needed to clear from 3.4x to 1.5x the plan</t>
  </si>
  <si>
    <t>↓ Markdown depth</t>
  </si>
  <si>
    <t>KR3.3   Raise peak-readiness checklist completion from 58% to 82% across sites</t>
  </si>
  <si>
    <t>Mark Reilly</t>
  </si>
  <si>
    <t>↑ Peak-readiness checklist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</si>
</sst>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7C3AED"/>
      <name val="Arial"/>
    </font>
    <font/>
    <font>
      <sz val="9.0"/>
      <color rgb="FF8B5C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7C3AED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7C3AED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7C3AED"/>
      <name val="Arial"/>
    </font>
    <font>
      <b/>
      <sz val="8.0"/>
      <color rgb="FF374151"/>
      <name val="Arial"/>
    </font>
    <font>
      <sz val="8.0"/>
      <color rgb="FF111827"/>
      <name val="Arial"/>
    </font>
    <font>
      <sz val="8.0"/>
      <color rgb="FF9CA3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5F3FF"/>
        <bgColor rgb="FFF5F3FF"/>
      </patternFill>
    </fill>
    <fill>
      <patternFill patternType="solid">
        <fgColor rgb="FFF8FAFC"/>
        <bgColor rgb="FFF8FAFC"/>
      </patternFill>
    </fill>
    <fill>
      <patternFill patternType="solid">
        <fgColor rgb="FFDDD6FE"/>
        <bgColor rgb="FFDDD6FE"/>
      </patternFill>
    </fill>
    <fill>
      <patternFill patternType="solid">
        <fgColor rgb="FFEDE9FE"/>
        <bgColor rgb="FFEDE9FE"/>
      </patternFill>
    </fill>
    <fill>
      <patternFill patternType="solid">
        <fgColor rgb="FF4C1D95"/>
        <bgColor rgb="FF4C1D95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5" fontId="7" numFmtId="0" xfId="0" applyAlignment="1" applyBorder="1" applyFill="1" applyFont="1">
      <alignment shrinkToFit="0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5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5</v>
      </c>
      <c r="D3" s="2"/>
      <c r="E3" s="3"/>
      <c r="F3" s="5" t="s">
        <v>7</v>
      </c>
      <c r="G3" s="2"/>
      <c r="H3" s="3"/>
    </row>
    <row r="4" ht="5.25" customHeight="1"/>
    <row r="5" ht="19.5" customHeight="1">
      <c r="A5" s="6" t="s">
        <v>6</v>
      </c>
      <c r="B5" s="2"/>
      <c r="C5" s="2"/>
      <c r="D5" s="3"/>
      <c r="E5" s="7">
        <f>IFERROR(AVERAGE(E11,E12,E13,E15,E16,E17,E19,E20,E21),"")</f>
        <v>0.4771604938</v>
      </c>
      <c r="F5" s="2"/>
      <c r="G5" s="2"/>
      <c r="H5" s="3"/>
    </row>
    <row r="6" ht="4.5" customHeight="1"/>
    <row r="7" ht="20.25" customHeight="1">
      <c r="A7" s="9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0.67</v>
      </c>
      <c r="F10" s="17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8">
        <f>IFERROR(AVERAGE(E11,E12,E13)*100,"")</f>
        <v>67</v>
      </c>
    </row>
    <row r="11" ht="18.0" customHeight="1">
      <c r="A11" s="19" t="s">
        <v>22</v>
      </c>
      <c r="B11" s="21" t="s">
        <v>20</v>
      </c>
      <c r="C11" s="22" t="s">
        <v>21</v>
      </c>
      <c r="D11" s="21" t="s">
        <v>24</v>
      </c>
      <c r="E11" s="23">
        <f>IF(H11="","",MAX(0,MIN(1,H11/96)))</f>
        <v>1</v>
      </c>
      <c r="F11" s="24" t="str">
        <f t="shared" si="1"/>
        <v>Completed</v>
      </c>
      <c r="G11" s="21">
        <v>92.0</v>
      </c>
      <c r="H11" s="21">
        <v>96.0</v>
      </c>
    </row>
    <row r="12" ht="18.0" customHeight="1">
      <c r="A12" s="26" t="s">
        <v>26</v>
      </c>
      <c r="B12" s="27" t="s">
        <v>20</v>
      </c>
      <c r="C12" s="28" t="s">
        <v>27</v>
      </c>
      <c r="D12" s="27" t="s">
        <v>28</v>
      </c>
      <c r="E12" s="29">
        <f>IF(H12="","",IF(H12&lt;=0,1,MIN(1,8/H12)))</f>
        <v>0.4</v>
      </c>
      <c r="F12" s="30" t="str">
        <f t="shared" si="1"/>
        <v>At Risk</v>
      </c>
      <c r="G12" s="27">
        <v>12.0</v>
      </c>
      <c r="H12" s="27">
        <v>20.0</v>
      </c>
    </row>
    <row r="13" ht="18.0" customHeight="1">
      <c r="A13" s="19" t="s">
        <v>31</v>
      </c>
      <c r="B13" s="21" t="s">
        <v>20</v>
      </c>
      <c r="C13" s="22" t="s">
        <v>32</v>
      </c>
      <c r="D13" s="21" t="s">
        <v>33</v>
      </c>
      <c r="E13" s="23">
        <f>IF(H13="","",MAX(0,MIN(1,(H13-60)/(100-60))))</f>
        <v>0.61</v>
      </c>
      <c r="F13" s="24" t="str">
        <f t="shared" si="1"/>
        <v>On Track</v>
      </c>
      <c r="G13" s="21">
        <v>92.0</v>
      </c>
      <c r="H13" s="21">
        <v>84.4</v>
      </c>
    </row>
    <row r="14" ht="19.5" customHeight="1">
      <c r="A14" s="12" t="s">
        <v>35</v>
      </c>
      <c r="B14" s="13" t="s">
        <v>20</v>
      </c>
      <c r="C14" s="14" t="s">
        <v>32</v>
      </c>
      <c r="D14" s="15"/>
      <c r="E14" s="16">
        <f>IFERROR(AVERAGE(E15,E16,E17),"")</f>
        <v>0.41</v>
      </c>
      <c r="F14" s="17" t="str">
        <f t="shared" si="1"/>
        <v>At Risk</v>
      </c>
      <c r="G14" s="17">
        <v>100.0</v>
      </c>
      <c r="H14" s="18">
        <f>IFERROR(AVERAGE(E15,E16,E17)*100,"")</f>
        <v>41</v>
      </c>
    </row>
    <row r="15" ht="18.0" customHeight="1">
      <c r="A15" s="26" t="s">
        <v>38</v>
      </c>
      <c r="B15" s="27" t="s">
        <v>20</v>
      </c>
      <c r="C15" s="28" t="s">
        <v>21</v>
      </c>
      <c r="D15" s="27" t="s">
        <v>40</v>
      </c>
      <c r="E15" s="29">
        <f>IF(H15="","",MAX(0,MIN(1,(H15-68)/(100-68))))</f>
        <v>0.61</v>
      </c>
      <c r="F15" s="30" t="str">
        <f t="shared" si="1"/>
        <v>On Track</v>
      </c>
      <c r="G15" s="27">
        <v>94.0</v>
      </c>
      <c r="H15" s="27">
        <v>87.52</v>
      </c>
    </row>
    <row r="16" ht="18.0" customHeight="1">
      <c r="A16" s="19" t="s">
        <v>41</v>
      </c>
      <c r="B16" s="21" t="s">
        <v>20</v>
      </c>
      <c r="C16" s="22" t="s">
        <v>32</v>
      </c>
      <c r="D16" s="21" t="s">
        <v>43</v>
      </c>
      <c r="E16" s="23">
        <f>IF(H16="","",MAX(0,MIN(1,(H16-52)/(94-52))))</f>
        <v>0.22</v>
      </c>
      <c r="F16" s="24" t="str">
        <f t="shared" si="1"/>
        <v>In Trouble</v>
      </c>
      <c r="G16" s="21">
        <v>84.0</v>
      </c>
      <c r="H16" s="21">
        <v>61.24</v>
      </c>
    </row>
    <row r="17" ht="18.0" customHeight="1">
      <c r="A17" s="26" t="s">
        <v>45</v>
      </c>
      <c r="B17" s="27" t="s">
        <v>20</v>
      </c>
      <c r="C17" s="28" t="s">
        <v>27</v>
      </c>
      <c r="D17" s="27" t="s">
        <v>46</v>
      </c>
      <c r="E17" s="29">
        <f>IF(H17="","",IF(H17&lt;=0,1,MIN(1,10/H17)))</f>
        <v>0.4</v>
      </c>
      <c r="F17" s="30" t="str">
        <f t="shared" si="1"/>
        <v>At Risk</v>
      </c>
      <c r="G17" s="27">
        <v>16.0</v>
      </c>
      <c r="H17" s="27">
        <v>25.0</v>
      </c>
    </row>
    <row r="18" ht="19.5" customHeight="1">
      <c r="A18" s="12" t="s">
        <v>48</v>
      </c>
      <c r="B18" s="13" t="s">
        <v>20</v>
      </c>
      <c r="C18" s="14" t="s">
        <v>21</v>
      </c>
      <c r="D18" s="15"/>
      <c r="E18" s="16">
        <f>IFERROR(AVERAGE(E19,E20,E21),"")</f>
        <v>0.3514814815</v>
      </c>
      <c r="F18" s="17" t="str">
        <f t="shared" si="1"/>
        <v>At Risk</v>
      </c>
      <c r="G18" s="17">
        <v>100.0</v>
      </c>
      <c r="H18" s="18">
        <f>IFERROR(AVERAGE(E19,E20,E21)*100,"")</f>
        <v>35.14814815</v>
      </c>
    </row>
    <row r="19" ht="18.0" customHeight="1">
      <c r="A19" s="19" t="s">
        <v>49</v>
      </c>
      <c r="B19" s="21" t="s">
        <v>20</v>
      </c>
      <c r="C19" s="22" t="s">
        <v>21</v>
      </c>
      <c r="D19" s="21" t="s">
        <v>50</v>
      </c>
      <c r="E19" s="23">
        <f>IF(H19="","",IF(H19&lt;=0,1,MIN(1,8/H19)))</f>
        <v>0.4444444444</v>
      </c>
      <c r="F19" s="24" t="str">
        <f t="shared" si="1"/>
        <v>At Risk</v>
      </c>
      <c r="G19" s="21">
        <v>12.0</v>
      </c>
      <c r="H19" s="21">
        <v>18.0</v>
      </c>
    </row>
    <row r="20" ht="18.0" customHeight="1">
      <c r="A20" s="26" t="s">
        <v>51</v>
      </c>
      <c r="B20" s="27" t="s">
        <v>20</v>
      </c>
      <c r="C20" s="28" t="s">
        <v>21</v>
      </c>
      <c r="D20" s="27" t="s">
        <v>52</v>
      </c>
      <c r="E20" s="29">
        <f>IF(H20="","",MAX(0,MIN(1,(3.4-H20)/(3.4-1.5))))</f>
        <v>0.61</v>
      </c>
      <c r="F20" s="30" t="str">
        <f t="shared" si="1"/>
        <v>On Track</v>
      </c>
      <c r="G20" s="27">
        <v>2.0</v>
      </c>
      <c r="H20" s="27">
        <v>2.241</v>
      </c>
    </row>
    <row r="21" ht="18.0" customHeight="1">
      <c r="A21" s="19" t="s">
        <v>53</v>
      </c>
      <c r="B21" s="21" t="s">
        <v>20</v>
      </c>
      <c r="C21" s="22" t="s">
        <v>54</v>
      </c>
      <c r="D21" s="21" t="s">
        <v>55</v>
      </c>
      <c r="E21" s="23">
        <f>IF(H21="","",MAX(0,MIN(1,(H21-58)/(82-58))))</f>
        <v>0</v>
      </c>
      <c r="F21" s="24" t="str">
        <f t="shared" si="1"/>
        <v>Not Started</v>
      </c>
      <c r="G21" s="21">
        <v>76.0</v>
      </c>
      <c r="H21" s="21">
        <v>58.0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3</v>
      </c>
      <c r="D3" s="2"/>
      <c r="E3" s="3"/>
      <c r="F3" s="5" t="s">
        <v>4</v>
      </c>
      <c r="G3" s="2"/>
      <c r="H3" s="3"/>
    </row>
    <row r="4" ht="5.25" customHeight="1"/>
    <row r="5" ht="19.5" customHeight="1">
      <c r="A5" s="6" t="s">
        <v>6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8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20" t="s">
        <v>23</v>
      </c>
      <c r="B11" s="21"/>
      <c r="C11" s="22"/>
      <c r="D11" s="21"/>
      <c r="E11" s="23" t="str">
        <f t="shared" ref="E11:E13" si="2">IF(OR(G11="",H11=""),"",MAX(0,MIN(1,H11/G11)))</f>
        <v/>
      </c>
      <c r="F11" s="24" t="str">
        <f t="shared" si="1"/>
        <v/>
      </c>
      <c r="G11" s="21"/>
      <c r="H11" s="21"/>
    </row>
    <row r="12" ht="18.0" customHeight="1">
      <c r="A12" s="25" t="s">
        <v>25</v>
      </c>
      <c r="B12" s="27"/>
      <c r="C12" s="28"/>
      <c r="D12" s="27"/>
      <c r="E12" s="29" t="str">
        <f t="shared" si="2"/>
        <v/>
      </c>
      <c r="F12" s="30" t="str">
        <f t="shared" si="1"/>
        <v/>
      </c>
      <c r="G12" s="27"/>
      <c r="H12" s="27"/>
    </row>
    <row r="13" ht="18.0" customHeight="1">
      <c r="A13" s="20" t="s">
        <v>29</v>
      </c>
      <c r="B13" s="21"/>
      <c r="C13" s="22"/>
      <c r="D13" s="21"/>
      <c r="E13" s="23" t="str">
        <f t="shared" si="2"/>
        <v/>
      </c>
      <c r="F13" s="24" t="str">
        <f t="shared" si="1"/>
        <v/>
      </c>
      <c r="G13" s="21"/>
      <c r="H13" s="21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5" t="s">
        <v>34</v>
      </c>
      <c r="B15" s="27"/>
      <c r="C15" s="28"/>
      <c r="D15" s="27"/>
      <c r="E15" s="29" t="str">
        <f t="shared" ref="E15:E17" si="3">IF(OR(G15="",H15=""),"",MAX(0,MIN(1,H15/G15)))</f>
        <v/>
      </c>
      <c r="F15" s="30" t="str">
        <f t="shared" si="1"/>
        <v/>
      </c>
      <c r="G15" s="27"/>
      <c r="H15" s="27"/>
    </row>
    <row r="16" ht="18.0" customHeight="1">
      <c r="A16" s="20" t="s">
        <v>36</v>
      </c>
      <c r="B16" s="21"/>
      <c r="C16" s="22"/>
      <c r="D16" s="21"/>
      <c r="E16" s="23" t="str">
        <f t="shared" si="3"/>
        <v/>
      </c>
      <c r="F16" s="24" t="str">
        <f t="shared" si="1"/>
        <v/>
      </c>
      <c r="G16" s="21"/>
      <c r="H16" s="21"/>
    </row>
    <row r="17" ht="18.0" customHeight="1">
      <c r="A17" s="25" t="s">
        <v>37</v>
      </c>
      <c r="B17" s="27"/>
      <c r="C17" s="28"/>
      <c r="D17" s="27"/>
      <c r="E17" s="29" t="str">
        <f t="shared" si="3"/>
        <v/>
      </c>
      <c r="F17" s="30" t="str">
        <f t="shared" si="1"/>
        <v/>
      </c>
      <c r="G17" s="27"/>
      <c r="H17" s="27"/>
    </row>
    <row r="18" ht="19.5" customHeight="1">
      <c r="A18" s="12" t="s">
        <v>39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20" t="s">
        <v>42</v>
      </c>
      <c r="B19" s="21"/>
      <c r="C19" s="22"/>
      <c r="D19" s="21"/>
      <c r="E19" s="23" t="str">
        <f t="shared" ref="E19:E21" si="4">IF(OR(G19="",H19=""),"",MAX(0,MIN(1,H19/G19)))</f>
        <v/>
      </c>
      <c r="F19" s="24" t="str">
        <f t="shared" si="1"/>
        <v/>
      </c>
      <c r="G19" s="21"/>
      <c r="H19" s="21"/>
    </row>
    <row r="20" ht="18.0" customHeight="1">
      <c r="A20" s="25" t="s">
        <v>44</v>
      </c>
      <c r="B20" s="27"/>
      <c r="C20" s="28"/>
      <c r="D20" s="27"/>
      <c r="E20" s="29" t="str">
        <f t="shared" si="4"/>
        <v/>
      </c>
      <c r="F20" s="30" t="str">
        <f t="shared" si="1"/>
        <v/>
      </c>
      <c r="G20" s="27"/>
      <c r="H20" s="27"/>
    </row>
    <row r="21" ht="18.0" customHeight="1">
      <c r="A21" s="20" t="s">
        <v>47</v>
      </c>
      <c r="B21" s="21"/>
      <c r="C21" s="22"/>
      <c r="D21" s="21"/>
      <c r="E21" s="23" t="str">
        <f t="shared" si="4"/>
        <v/>
      </c>
      <c r="F21" s="24" t="str">
        <f t="shared" si="1"/>
        <v/>
      </c>
      <c r="G21" s="21"/>
      <c r="H21" s="21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2026-09-23T09:15:06Z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