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tnHbo68TvLKiTXcBfe863qC7f5Y1PM/Kok/khDCK42M="/>
    </ext>
  </extLst>
</workbook>
</file>

<file path=xl/sharedStrings.xml><?xml version="1.0" encoding="utf-8"?>
<sst xmlns="http://schemas.openxmlformats.org/spreadsheetml/2006/main" count="86" uniqueCount="58">
  <si>
    <t>Social Commerce OKR Tracker</t>
  </si>
  <si>
    <t>Editable OKR Template  ·  profit.co  ·  Retail  ·  Marketing  ·  E-commerce</t>
  </si>
  <si>
    <t>Company:</t>
  </si>
  <si>
    <t>Department:</t>
  </si>
  <si>
    <t>Quarter:</t>
  </si>
  <si>
    <t>Department:  Marketing · E-commerce</t>
  </si>
  <si>
    <t>Overall OKR Score (auto-calculated)</t>
  </si>
  <si>
    <t>Quarter:  Q3 2026</t>
  </si>
  <si>
    <t>ℹ  Enter your objective text in the O1/O2/O3 rows. Fill in each KR row with Name, Owner, Type, Plan, and Actual — Progress and Lifecycle Status calculate automatically.</t>
  </si>
  <si>
    <t xml:space="preserve">"Pre-filled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                                                        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</si>
  <si>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</si>
  <si>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</si>
  <si>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</si>
  <si>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</si>
  <si>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</si>
  <si>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</si>
  <si>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</si>
  <si>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</si>
  <si>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</si>
  <si>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Grow social commerce revenue and shoppable content conversions</t>
  </si>
  <si>
    <t>Q3-2026</t>
  </si>
  <si>
    <t>Zoe Carter</t>
  </si>
  <si>
    <t>KR1.1</t>
  </si>
  <si>
    <t>KR1.1   Grow social-commerce revenue from $85K to $220K per month</t>
  </si>
  <si>
    <t>↑ Social-commerce revenue</t>
  </si>
  <si>
    <t>KR1.2</t>
  </si>
  <si>
    <t>KR1.3</t>
  </si>
  <si>
    <t>KR1.2   Raise the shoppable-content conversion rate from 2.2% to 4.7%</t>
  </si>
  <si>
    <t xml:space="preserve">O2:  </t>
  </si>
  <si>
    <t>↑ Shoppable conversion</t>
  </si>
  <si>
    <t>KR2.1</t>
  </si>
  <si>
    <t>KR2.2</t>
  </si>
  <si>
    <t>KR2.3</t>
  </si>
  <si>
    <t>KR1.3   Grow shoppable posts published from 18 to 52 per quarter</t>
  </si>
  <si>
    <t>Marco Bianchi</t>
  </si>
  <si>
    <t xml:space="preserve">O3:  </t>
  </si>
  <si>
    <t>↑ Shoppable posts</t>
  </si>
  <si>
    <t>KR3.1</t>
  </si>
  <si>
    <t>O2:  Scale the influencer and creator programme to drive purchases</t>
  </si>
  <si>
    <t>Naomi Cole</t>
  </si>
  <si>
    <t>KR3.2</t>
  </si>
  <si>
    <t>KR3.3</t>
  </si>
  <si>
    <t>KR2.1   Hold influencer-programme ROI at or above 4.5x</t>
  </si>
  <si>
    <t>≥ Influencer ROI</t>
  </si>
  <si>
    <t>KR2.2   Grow TikTok Shop orders from 9 to 68 per day</t>
  </si>
  <si>
    <t>Liam Novak</t>
  </si>
  <si>
    <t>↑ TikTok Shop orders</t>
  </si>
  <si>
    <t>KR2.3   Grow active creator partnerships from 12 to 37</t>
  </si>
  <si>
    <t>Hana Kim</t>
  </si>
  <si>
    <t>↑ Creator partnerships</t>
  </si>
  <si>
    <t>O3:  Build a UGC library and community engagement that drives conversion</t>
  </si>
  <si>
    <t>Felix Adebayo</t>
  </si>
  <si>
    <t>KR3.1   Grow the UGC asset library from 320 to 900 shoppable assets</t>
  </si>
  <si>
    <t>↑ UGC asset library</t>
  </si>
  <si>
    <t>KR3.2   Raise the community engagement rate from 3.1% to 6.5%</t>
  </si>
  <si>
    <t>↑ Community engagement</t>
  </si>
  <si>
    <t>KR3.3   Keep the UGC-to-purchase friction rate at or below 21%</t>
  </si>
  <si>
    <t>≤ UGC-to-purchase friction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</si>
</sst>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7C3AED"/>
      <name val="Arial"/>
    </font>
    <font/>
    <font>
      <sz val="9.0"/>
      <color rgb="FF8B5C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7C3AED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7C3AED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7C3AED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5F3FF"/>
        <bgColor rgb="FFF5F3FF"/>
      </patternFill>
    </fill>
    <fill>
      <patternFill patternType="solid">
        <fgColor rgb="FFF8FAFC"/>
        <bgColor rgb="FFF8FAFC"/>
      </patternFill>
    </fill>
    <fill>
      <patternFill patternType="solid">
        <fgColor rgb="FFDDD6FE"/>
        <bgColor rgb="FFDDD6FE"/>
      </patternFill>
    </fill>
    <fill>
      <patternFill patternType="solid">
        <fgColor rgb="FFEDE9FE"/>
        <bgColor rgb="FFEDE9FE"/>
      </patternFill>
    </fill>
    <fill>
      <patternFill patternType="solid">
        <fgColor rgb="FF4C1D95"/>
        <bgColor rgb="FF4C1D9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5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6</v>
      </c>
      <c r="B5" s="2"/>
      <c r="C5" s="2"/>
      <c r="D5" s="3"/>
      <c r="E5" s="7">
        <f>IFERROR(AVERAGE(E11,E12,E13,E15,E16,E17,E19,E20,E21),"")</f>
        <v>0.4846883469</v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0.54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54</v>
      </c>
    </row>
    <row r="11" ht="18.0" customHeight="1">
      <c r="A11" s="20" t="s">
        <v>23</v>
      </c>
      <c r="B11" s="21" t="s">
        <v>20</v>
      </c>
      <c r="C11" s="22" t="s">
        <v>21</v>
      </c>
      <c r="D11" s="21" t="s">
        <v>24</v>
      </c>
      <c r="E11" s="23">
        <f>IF(H11="","",MAX(0,MIN(1,(H11-85)/(220-85))))</f>
        <v>0.61</v>
      </c>
      <c r="F11" s="24" t="str">
        <f t="shared" si="1"/>
        <v>On Track</v>
      </c>
      <c r="G11" s="21">
        <v>200.0</v>
      </c>
      <c r="H11" s="21">
        <v>167.35</v>
      </c>
    </row>
    <row r="12" ht="18.0" customHeight="1">
      <c r="A12" s="30" t="s">
        <v>27</v>
      </c>
      <c r="B12" s="26" t="s">
        <v>20</v>
      </c>
      <c r="C12" s="27" t="s">
        <v>21</v>
      </c>
      <c r="D12" s="26" t="s">
        <v>29</v>
      </c>
      <c r="E12" s="28">
        <f>IF(H12="","",MAX(0,MIN(1,(H12-2.2)/(4.7-2.2))))</f>
        <v>0.4</v>
      </c>
      <c r="F12" s="29" t="str">
        <f t="shared" si="1"/>
        <v>At Risk</v>
      </c>
      <c r="G12" s="26">
        <v>4.3</v>
      </c>
      <c r="H12" s="26">
        <v>3.2</v>
      </c>
    </row>
    <row r="13" ht="18.0" customHeight="1">
      <c r="A13" s="20" t="s">
        <v>33</v>
      </c>
      <c r="B13" s="21" t="s">
        <v>20</v>
      </c>
      <c r="C13" s="22" t="s">
        <v>34</v>
      </c>
      <c r="D13" s="21" t="s">
        <v>36</v>
      </c>
      <c r="E13" s="23">
        <f>IF(H13="","",MAX(0,MIN(1,(H13-18)/(52-18))))</f>
        <v>0.61</v>
      </c>
      <c r="F13" s="24" t="str">
        <f t="shared" si="1"/>
        <v>On Track</v>
      </c>
      <c r="G13" s="21">
        <v>46.0</v>
      </c>
      <c r="H13" s="21">
        <v>38.74</v>
      </c>
    </row>
    <row r="14" ht="19.5" customHeight="1">
      <c r="A14" s="12" t="s">
        <v>38</v>
      </c>
      <c r="B14" s="13" t="s">
        <v>20</v>
      </c>
      <c r="C14" s="14" t="s">
        <v>39</v>
      </c>
      <c r="D14" s="15"/>
      <c r="E14" s="16">
        <f>IFERROR(AVERAGE(E15,E16,E17),"")</f>
        <v>0.54</v>
      </c>
      <c r="F14" s="17" t="str">
        <f t="shared" si="1"/>
        <v>At Risk</v>
      </c>
      <c r="G14" s="17">
        <v>100.0</v>
      </c>
      <c r="H14" s="18">
        <f>IFERROR(AVERAGE(E15,E16,E17)*100,"")</f>
        <v>54</v>
      </c>
    </row>
    <row r="15" ht="18.0" customHeight="1">
      <c r="A15" s="30" t="s">
        <v>42</v>
      </c>
      <c r="B15" s="26" t="s">
        <v>20</v>
      </c>
      <c r="C15" s="27" t="s">
        <v>39</v>
      </c>
      <c r="D15" s="26" t="s">
        <v>43</v>
      </c>
      <c r="E15" s="28">
        <f>IF(H15="","",MAX(0,MIN(1,H15/4.5)))</f>
        <v>1</v>
      </c>
      <c r="F15" s="29" t="str">
        <f t="shared" si="1"/>
        <v>Completed</v>
      </c>
      <c r="G15" s="26">
        <v>4.0</v>
      </c>
      <c r="H15" s="26">
        <v>4.5</v>
      </c>
    </row>
    <row r="16" ht="18.0" customHeight="1">
      <c r="A16" s="20" t="s">
        <v>44</v>
      </c>
      <c r="B16" s="21" t="s">
        <v>20</v>
      </c>
      <c r="C16" s="22" t="s">
        <v>45</v>
      </c>
      <c r="D16" s="21" t="s">
        <v>46</v>
      </c>
      <c r="E16" s="23">
        <f>IF(H16="","",MAX(0,MIN(1,(H16-9)/(68-9))))</f>
        <v>0.22</v>
      </c>
      <c r="F16" s="24" t="str">
        <f t="shared" si="1"/>
        <v>In Trouble</v>
      </c>
      <c r="G16" s="21">
        <v>55.0</v>
      </c>
      <c r="H16" s="21">
        <v>21.98</v>
      </c>
    </row>
    <row r="17" ht="18.0" customHeight="1">
      <c r="A17" s="30" t="s">
        <v>47</v>
      </c>
      <c r="B17" s="26" t="s">
        <v>20</v>
      </c>
      <c r="C17" s="27" t="s">
        <v>48</v>
      </c>
      <c r="D17" s="26" t="s">
        <v>49</v>
      </c>
      <c r="E17" s="28">
        <f>IF(H17="","",MAX(0,MIN(1,(H17-12)/(37-12))))</f>
        <v>0.4</v>
      </c>
      <c r="F17" s="29" t="str">
        <f t="shared" si="1"/>
        <v>At Risk</v>
      </c>
      <c r="G17" s="26">
        <v>32.0</v>
      </c>
      <c r="H17" s="26">
        <v>22.0</v>
      </c>
    </row>
    <row r="18" ht="19.5" customHeight="1">
      <c r="A18" s="12" t="s">
        <v>50</v>
      </c>
      <c r="B18" s="13" t="s">
        <v>20</v>
      </c>
      <c r="C18" s="14" t="s">
        <v>51</v>
      </c>
      <c r="D18" s="15"/>
      <c r="E18" s="16">
        <f>IFERROR(AVERAGE(E19,E20,E21),"")</f>
        <v>0.3740650407</v>
      </c>
      <c r="F18" s="17" t="str">
        <f t="shared" si="1"/>
        <v>At Risk</v>
      </c>
      <c r="G18" s="17">
        <v>100.0</v>
      </c>
      <c r="H18" s="18">
        <f>IFERROR(AVERAGE(E19,E20,E21)*100,"")</f>
        <v>37.40650407</v>
      </c>
    </row>
    <row r="19" ht="18.0" customHeight="1">
      <c r="A19" s="20" t="s">
        <v>52</v>
      </c>
      <c r="B19" s="21" t="s">
        <v>20</v>
      </c>
      <c r="C19" s="22" t="s">
        <v>51</v>
      </c>
      <c r="D19" s="21" t="s">
        <v>53</v>
      </c>
      <c r="E19" s="23">
        <f>IF(H19="","",MAX(0,MIN(1,(H19-320)/(900-320))))</f>
        <v>0.61</v>
      </c>
      <c r="F19" s="24" t="str">
        <f t="shared" si="1"/>
        <v>On Track</v>
      </c>
      <c r="G19" s="21">
        <v>800.0</v>
      </c>
      <c r="H19" s="21">
        <v>673.8</v>
      </c>
    </row>
    <row r="20" ht="18.0" customHeight="1">
      <c r="A20" s="30" t="s">
        <v>54</v>
      </c>
      <c r="B20" s="26" t="s">
        <v>20</v>
      </c>
      <c r="C20" s="27" t="s">
        <v>34</v>
      </c>
      <c r="D20" s="26" t="s">
        <v>55</v>
      </c>
      <c r="E20" s="28">
        <f>IF(H20="","",MAX(0,MIN(1,(H20-3.1)/(6.5-3.1))))</f>
        <v>0</v>
      </c>
      <c r="F20" s="29" t="str">
        <f t="shared" si="1"/>
        <v>Not Started</v>
      </c>
      <c r="G20" s="26">
        <v>6.0</v>
      </c>
      <c r="H20" s="26">
        <v>3.1</v>
      </c>
    </row>
    <row r="21" ht="18.0" customHeight="1">
      <c r="A21" s="20" t="s">
        <v>56</v>
      </c>
      <c r="B21" s="21" t="s">
        <v>20</v>
      </c>
      <c r="C21" s="22" t="s">
        <v>21</v>
      </c>
      <c r="D21" s="21" t="s">
        <v>57</v>
      </c>
      <c r="E21" s="23">
        <f>IF(H21="","",IF(H21&lt;=0,1,MIN(1,21/H21)))</f>
        <v>0.512195122</v>
      </c>
      <c r="F21" s="24" t="str">
        <f t="shared" si="1"/>
        <v>At Risk</v>
      </c>
      <c r="G21" s="21">
        <v>28.0</v>
      </c>
      <c r="H21" s="21">
        <v>41.0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4</v>
      </c>
      <c r="G3" s="2"/>
      <c r="H3" s="3"/>
    </row>
    <row r="4" ht="5.25" customHeight="1"/>
    <row r="5" ht="19.5" customHeight="1">
      <c r="A5" s="6" t="s">
        <v>6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25</v>
      </c>
      <c r="B12" s="26"/>
      <c r="C12" s="27"/>
      <c r="D12" s="26"/>
      <c r="E12" s="28" t="str">
        <f t="shared" si="2"/>
        <v/>
      </c>
      <c r="F12" s="29" t="str">
        <f t="shared" si="1"/>
        <v/>
      </c>
      <c r="G12" s="26"/>
      <c r="H12" s="26"/>
    </row>
    <row r="13" ht="18.0" customHeight="1">
      <c r="A13" s="19" t="s">
        <v>26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28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30</v>
      </c>
      <c r="B15" s="26"/>
      <c r="C15" s="27"/>
      <c r="D15" s="26"/>
      <c r="E15" s="28" t="str">
        <f t="shared" ref="E15:E17" si="3">IF(OR(G15="",H15=""),"",MAX(0,MIN(1,H15/G15)))</f>
        <v/>
      </c>
      <c r="F15" s="29" t="str">
        <f t="shared" si="1"/>
        <v/>
      </c>
      <c r="G15" s="26"/>
      <c r="H15" s="26"/>
    </row>
    <row r="16" ht="18.0" customHeight="1">
      <c r="A16" s="19" t="s">
        <v>31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32</v>
      </c>
      <c r="B17" s="26"/>
      <c r="C17" s="27"/>
      <c r="D17" s="26"/>
      <c r="E17" s="28" t="str">
        <f t="shared" si="3"/>
        <v/>
      </c>
      <c r="F17" s="29" t="str">
        <f t="shared" si="1"/>
        <v/>
      </c>
      <c r="G17" s="26"/>
      <c r="H17" s="26"/>
    </row>
    <row r="18" ht="19.5" customHeight="1">
      <c r="A18" s="12" t="s">
        <v>35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37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40</v>
      </c>
      <c r="B20" s="26"/>
      <c r="C20" s="27"/>
      <c r="D20" s="26"/>
      <c r="E20" s="28" t="str">
        <f t="shared" si="4"/>
        <v/>
      </c>
      <c r="F20" s="29" t="str">
        <f t="shared" si="1"/>
        <v/>
      </c>
      <c r="G20" s="26"/>
      <c r="H20" s="26"/>
    </row>
    <row r="21" ht="18.0" customHeight="1">
      <c r="A21" s="19" t="s">
        <v>41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2026-09-23T07:35:25Z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